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1一般会計\01_決算統計\01年度別\R4年度決算\13_財政状況資料集\03_財政状況資料集（3月公表）【1回目】\03_【回答】市町村→県\05_名取市○★\12_確定（差替え版）\"/>
    </mc:Choice>
  </mc:AlternateContent>
  <bookViews>
    <workbookView xWindow="0" yWindow="0" windowWidth="28800" windowHeight="123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BE36" i="10"/>
  <c r="AM36" i="10"/>
  <c r="U36" i="10"/>
  <c r="C36" i="10"/>
  <c r="BE35" i="10"/>
  <c r="AM35" i="10"/>
  <c r="U35" i="10"/>
  <c r="C35" i="10"/>
  <c r="BW34" i="10"/>
  <c r="BE34" i="10"/>
  <c r="AM34" i="10"/>
  <c r="U34" i="10"/>
  <c r="C34" i="10"/>
  <c r="BW35" i="10" l="1"/>
  <c r="BW36" i="10" s="1"/>
  <c r="BW37" i="10" s="1"/>
  <c r="BW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alcChain>
</file>

<file path=xl/sharedStrings.xml><?xml version="1.0" encoding="utf-8"?>
<sst xmlns="http://schemas.openxmlformats.org/spreadsheetml/2006/main" count="1064" uniqueCount="594">
  <si>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</si>
  <si>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</si>
  <si>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</si>
  <si>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</si>
  <si>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</si>
  <si>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</si>
  <si>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</si>
  <si>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</si>
  <si>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</si>
  <si>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</si>
  <si>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</si>
  <si>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</si>
  <si>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</si>
  <si>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</si>
  <si>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</si>
  <si>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</si>
  <si>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</si>
  <si>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</si>
  <si>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</si>
  <si>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</si>
  <si>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</si>
  <si>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</si>
  <si>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</si>
  <si>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</si>
  <si>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</si>
  <si>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</si>
  <si>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</si>
  <si>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</si>
  <si>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</si>
  <si>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</si>
  <si>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</si>
  <si>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</si>
  <si>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</si>
  <si>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</si>
  <si>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</si>
  <si>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</si>
  <si>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</si>
  <si>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</si>
  <si>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</si>
  <si>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</si>
  <si>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</si>
  <si>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</si>
  <si>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</si>
  <si>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</si>
  <si>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</si>
  <si>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</si>
  <si>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</si>
  <si>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</si>
  <si>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</si>
  <si>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</si>
  <si>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</si>
  <si>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</si>
  <si>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</si>
  <si>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</si>
  <si>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</si>
  <si>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</si>
  <si>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</si>
  <si>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</si>
  <si>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</si>
  <si>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</si>
  <si>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</si>
  <si>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</si>
  <si>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</si>
  <si>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</si>
  <si>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</si>
  <si>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</si>
  <si>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</si>
  <si>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</si>
  <si>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</si>
  <si>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</si>
  <si>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</si>
  <si>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</si>
  <si>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</si>
  <si>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</si>
  <si>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</si>
  <si>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</si>
  <si>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</si>
  <si>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</si>
  <si>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</si>
  <si>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</si>
  <si>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</si>
  <si>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</si>
  <si>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</si>
  <si>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</si>
  <si>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</si>
  <si>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</si>
  <si>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</si>
  <si>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</si>
  <si>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</si>
  <si>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</si>
  <si>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</si>
  <si>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</si>
  <si>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</si>
  <si>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</si>
  <si>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</si>
  <si>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</si>
  <si>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</si>
  <si>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</si>
  <si>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</si>
  <si>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</si>
  <si>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名取市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</si>
  <si>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</si>
  <si>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</si>
  <si>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</si>
  <si>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</si>
  <si>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</si>
  <si>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</si>
  <si>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</si>
  <si>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</si>
  <si>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</si>
  <si>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</si>
  <si>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</si>
  <si>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</si>
  <si>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</si>
  <si>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</si>
  <si>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</si>
  <si>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</si>
  <si>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</si>
  <si>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</si>
  <si>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</si>
  <si>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</si>
  <si>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</si>
  <si>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</si>
  <si>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</si>
  <si>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</si>
  <si>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</si>
  <si>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</si>
  <si>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</si>
  <si>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</si>
  <si>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</si>
  <si>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</si>
  <si>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</si>
  <si>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</si>
  <si>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</si>
  <si>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</si>
  <si>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</si>
  <si>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</si>
  <si>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</si>
  <si>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</si>
  <si>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</si>
  <si>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</si>
  <si>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</si>
  <si>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</si>
  <si>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</si>
  <si>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</si>
  <si>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</si>
  <si>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</si>
  <si>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</si>
  <si>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</si>
  <si>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</si>
  <si>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</si>
  <si>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</si>
  <si>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</si>
  <si>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</si>
  <si>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</si>
  <si>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</si>
  <si>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</si>
  <si>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</si>
  <si>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</si>
  <si>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</si>
  <si>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</si>
  <si>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</si>
  <si>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</si>
  <si>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</si>
  <si>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</si>
  <si>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</si>
  <si>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</si>
  <si>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</si>
  <si>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</si>
  <si>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</si>
  <si>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</si>
  <si>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</si>
  <si>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</si>
  <si>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</si>
  <si>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</si>
  <si>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</si>
  <si>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</si>
  <si>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</si>
  <si>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</si>
  <si>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</si>
  <si>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</si>
  <si>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</si>
  <si>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</si>
  <si>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</si>
  <si>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</si>
  <si>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</si>
  <si>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</si>
  <si>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</si>
  <si>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</si>
  <si>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</si>
  <si>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</si>
  <si>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</si>
  <si>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</si>
  <si>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</si>
  <si>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</si>
  <si>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</si>
  <si>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</si>
  <si>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</si>
  <si>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</si>
  <si>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</si>
  <si>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</si>
  <si>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</si>
  <si>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</si>
  <si>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</si>
  <si>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</si>
  <si>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</si>
  <si>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</si>
  <si>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</si>
  <si>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</si>
  <si>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</si>
  <si>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</si>
  <si>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</si>
  <si>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</si>
  <si>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</si>
  <si>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</si>
  <si>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</si>
  <si>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</si>
  <si>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</si>
  <si>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</si>
  <si>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</si>
  <si>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</si>
  <si>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宮城県名取市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</si>
  <si>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</si>
  <si>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</si>
  <si>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</si>
  <si>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</si>
  <si>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</si>
  <si>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</si>
  <si>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</si>
  <si>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</si>
  <si>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</si>
  <si>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</si>
  <si>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</si>
  <si>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</si>
  <si>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</si>
  <si>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</si>
  <si>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</si>
  <si>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</si>
  <si>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</si>
  <si>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</si>
  <si>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</si>
  <si>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</si>
  <si>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</si>
  <si>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</si>
  <si>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</si>
  <si>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</si>
  <si>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</si>
  <si>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</si>
  <si>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</si>
  <si>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</si>
  <si>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</si>
  <si>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</si>
  <si>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</si>
  <si>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</si>
  <si>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</si>
  <si>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</si>
  <si>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</si>
  <si>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</si>
  <si>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</si>
  <si>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</si>
  <si>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</si>
  <si>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</si>
  <si>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</si>
  <si>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</si>
  <si>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</si>
  <si>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</si>
  <si>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</si>
  <si>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</si>
  <si>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</si>
  <si>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</si>
  <si>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</si>
  <si>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</si>
  <si>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</si>
  <si>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</si>
  <si>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</si>
  <si>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</si>
  <si>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</si>
  <si>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</si>
  <si>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</si>
  <si>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</si>
  <si>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</si>
  <si>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</si>
  <si>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</si>
  <si>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</si>
  <si>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</si>
  <si>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</si>
  <si>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</si>
  <si>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</si>
  <si>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</si>
  <si>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</si>
  <si>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</si>
  <si>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</si>
  <si>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</si>
  <si>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</si>
  <si>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</si>
  <si>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</si>
  <si>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</si>
  <si>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</si>
  <si>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</si>
  <si>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</si>
  <si>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</si>
  <si>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</si>
  <si>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</si>
  <si>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</si>
  <si>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</si>
  <si>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</si>
  <si>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</si>
  <si>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</si>
  <si>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</si>
  <si>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</si>
  <si>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</si>
  <si>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</si>
  <si>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</si>
  <si>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</si>
  <si>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</si>
  <si>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</si>
  <si>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</si>
  <si>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</si>
  <si>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</si>
  <si>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</si>
  <si>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</si>
  <si>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</si>
  <si>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</si>
  <si>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</si>
  <si>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</si>
  <si>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</si>
  <si>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</si>
  <si>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</si>
  <si>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</si>
  <si>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</si>
  <si>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</si>
  <si>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</si>
  <si>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</si>
  <si>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</si>
  <si>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</si>
  <si>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</si>
  <si>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</si>
  <si>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</si>
  <si>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</si>
  <si>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</si>
  <si>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</si>
  <si>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</si>
  <si>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</si>
  <si>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</si>
  <si>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宅地造成</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</si>
  <si>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</si>
  <si>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</si>
  <si>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</si>
  <si>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</si>
  <si>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</si>
  <si>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</si>
  <si>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</si>
  <si>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</si>
  <si>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</si>
  <si>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</si>
  <si>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</si>
  <si>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</si>
  <si>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</si>
  <si>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</si>
  <si>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</si>
  <si>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</si>
  <si>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</si>
  <si>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</si>
  <si>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</si>
  <si>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</si>
  <si>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</si>
  <si>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</si>
  <si>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</si>
  <si>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</si>
  <si>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</si>
  <si>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</si>
  <si>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</si>
  <si>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</si>
  <si>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</si>
  <si>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</si>
  <si>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宮城県名取市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</si>
  <si>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</si>
  <si>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</si>
  <si>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</si>
  <si>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</si>
  <si>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</si>
  <si>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</si>
  <si>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</si>
  <si>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</si>
  <si>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</si>
  <si>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</si>
  <si>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</si>
  <si>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</si>
  <si>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</si>
  <si>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</si>
  <si>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</si>
  <si>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</si>
  <si>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</si>
  <si>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</si>
  <si>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</si>
  <si>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</si>
  <si>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名取市土地取得特別会計</t>
    <phoneticPr fontId="5"/>
  </si>
  <si>
    <t>名取市休日夜間急患センター特別会計</t>
    <phoneticPr fontId="5"/>
  </si>
  <si>
    <t>名取市被災市街地復興土地区画整理事業特別会計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</si>
  <si>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</si>
  <si>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</si>
  <si>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</si>
  <si>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</si>
  <si>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</si>
  <si>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</si>
  <si>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</si>
  <si>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</si>
  <si>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</si>
  <si>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</si>
  <si>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</si>
  <si>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</si>
  <si>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</si>
  <si>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名取市国民健康保険特別会計</t>
    <phoneticPr fontId="5"/>
  </si>
  <si>
    <t>名取市介護保険特別会計</t>
    <phoneticPr fontId="5"/>
  </si>
  <si>
    <t>名取市後期高齢者医療特別会計</t>
    <phoneticPr fontId="5"/>
  </si>
  <si>
    <t>名取市水道事業会計</t>
    <phoneticPr fontId="5"/>
  </si>
  <si>
    <t>法適用企業</t>
    <phoneticPr fontId="5"/>
  </si>
  <si>
    <t>名取市下水道事業等会計</t>
    <phoneticPr fontId="5"/>
  </si>
  <si>
    <t>名取市宅地造成事業特別会計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</si>
  <si>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</si>
  <si>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</si>
  <si>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</si>
  <si>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</si>
  <si>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</si>
  <si>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</si>
  <si>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</si>
  <si>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</si>
  <si>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</si>
  <si>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</si>
  <si>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</si>
  <si>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</si>
  <si>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</si>
  <si>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</si>
  <si>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</si>
  <si>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</si>
  <si>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</si>
  <si>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</si>
  <si>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</si>
  <si>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</si>
  <si>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</si>
  <si>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</si>
  <si>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</si>
  <si>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</si>
  <si>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</si>
  <si>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</si>
  <si>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</si>
  <si>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</si>
  <si>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</si>
  <si>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</si>
  <si>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</si>
  <si>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</si>
  <si>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</si>
  <si>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</si>
  <si>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</si>
  <si>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</si>
  <si>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</si>
  <si>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</si>
  <si>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</si>
  <si>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</si>
  <si>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</si>
  <si>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</si>
  <si>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</si>
  <si>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</si>
  <si>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</si>
  <si>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</si>
  <si>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</si>
  <si>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</si>
  <si>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</si>
  <si>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</si>
  <si>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</si>
  <si>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</si>
  <si>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</si>
  <si>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</si>
  <si>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</si>
  <si>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</si>
  <si>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</si>
  <si>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</si>
  <si>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</si>
  <si>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</si>
  <si>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</si>
  <si>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</si>
  <si>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</si>
  <si>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</si>
  <si>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</si>
  <si>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</si>
  <si>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</si>
  <si>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</si>
  <si>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</si>
  <si>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</si>
  <si>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</si>
  <si>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</si>
  <si>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</si>
  <si>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</si>
  <si>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</si>
  <si>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</si>
  <si>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</si>
  <si>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</si>
  <si>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</si>
  <si>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</si>
  <si>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</si>
  <si>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</si>
  <si>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</si>
  <si>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</si>
  <si>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</si>
  <si>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</si>
  <si>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</si>
  <si>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</si>
  <si>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</si>
  <si>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</si>
  <si>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</si>
  <si>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</si>
  <si>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</si>
  <si>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</si>
  <si>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</si>
  <si>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</si>
  <si>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</si>
  <si>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</si>
  <si>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</si>
  <si>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</si>
  <si>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</si>
  <si>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</si>
  <si>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</si>
  <si>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</si>
  <si>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</si>
  <si>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</si>
  <si>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</si>
  <si>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</si>
  <si>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</si>
  <si>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</si>
  <si>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</si>
  <si>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</si>
  <si>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</si>
  <si>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</si>
  <si>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</si>
  <si>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</si>
  <si>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</si>
  <si>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</si>
  <si>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</si>
  <si>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</si>
  <si>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</si>
  <si>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</si>
  <si>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</si>
  <si>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</si>
  <si>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</si>
  <si>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</si>
  <si>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</si>
  <si>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</si>
  <si>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</si>
  <si>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</si>
  <si>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</si>
  <si>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</si>
  <si>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</si>
  <si>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</si>
  <si>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</si>
  <si>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</si>
  <si>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</si>
  <si>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</si>
  <si>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</si>
  <si>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</si>
  <si>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</si>
  <si>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</si>
  <si>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22.71</t>
  </si>
  <si>
    <t>▲ 20.83</t>
  </si>
  <si>
    <t>▲ 11.83</t>
  </si>
  <si>
    <t>▲ 4.89</t>
  </si>
  <si>
    <t>名取市水道事業会計</t>
  </si>
  <si>
    <t>名取市下水道事業等会計</t>
  </si>
  <si>
    <t>一般会計</t>
  </si>
  <si>
    <t>名取市介護保険特別会計</t>
  </si>
  <si>
    <t>名取市国民健康保険特別会計</t>
  </si>
  <si>
    <t>名取市休日夜間急患センター特別会計</t>
  </si>
  <si>
    <t>名取市後期高齢者医療特別会計</t>
  </si>
  <si>
    <t>名取市被災市街地復興土地区画整理事業特別会計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</si>
  <si>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</si>
  <si>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</si>
  <si>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</si>
  <si>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</si>
  <si>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</si>
  <si>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</si>
  <si>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</si>
  <si>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</si>
  <si>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名取市文化振興財団</t>
    <rPh sb="0" eb="3">
      <t>ナトリシ</t>
    </rPh>
    <rPh sb="3" eb="5">
      <t>ブンカ</t>
    </rPh>
    <rPh sb="5" eb="7">
      <t>シンコウ</t>
    </rPh>
    <rPh sb="7" eb="9">
      <t>ザイダン</t>
    </rPh>
    <phoneticPr fontId="2"/>
  </si>
  <si>
    <t>名取まちづくり株式会社</t>
    <rPh sb="0" eb="2">
      <t>ナトリ</t>
    </rPh>
    <rPh sb="7" eb="11">
      <t>カブシキガイシャ</t>
    </rPh>
    <phoneticPr fontId="2"/>
  </si>
  <si>
    <t>エフエムなとり</t>
  </si>
  <si>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</si>
  <si>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宮城県市町村自治振興センター</t>
    <rPh sb="0" eb="3">
      <t>ミヤギケン</t>
    </rPh>
    <rPh sb="3" eb="6">
      <t>シチョウソン</t>
    </rPh>
    <rPh sb="6" eb="8">
      <t>ジチ</t>
    </rPh>
    <rPh sb="8" eb="10">
      <t>シンコウ</t>
    </rPh>
    <phoneticPr fontId="2"/>
  </si>
  <si>
    <t>亘理名取共立衛生処理組合</t>
    <rPh sb="0" eb="2">
      <t>ワタリ</t>
    </rPh>
    <rPh sb="2" eb="4">
      <t>ナトリ</t>
    </rPh>
    <rPh sb="4" eb="6">
      <t>キョウリツ</t>
    </rPh>
    <rPh sb="6" eb="8">
      <t>エイセイ</t>
    </rPh>
    <rPh sb="8" eb="10">
      <t>ショリ</t>
    </rPh>
    <rPh sb="10" eb="12">
      <t>クミアイ</t>
    </rPh>
    <phoneticPr fontId="2"/>
  </si>
  <si>
    <t>宮城県市町村非常勤消防団員補償報償組合</t>
    <rPh sb="0" eb="3">
      <t>ミヤギケン</t>
    </rPh>
    <rPh sb="3" eb="6">
      <t>シチョウソン</t>
    </rPh>
    <rPh sb="6" eb="9">
      <t>ヒジョウキン</t>
    </rPh>
    <rPh sb="9" eb="11">
      <t>ショウボウ</t>
    </rPh>
    <rPh sb="11" eb="13">
      <t>ダンイン</t>
    </rPh>
    <rPh sb="13" eb="15">
      <t>ホショウ</t>
    </rPh>
    <rPh sb="15" eb="17">
      <t>ホウショウ</t>
    </rPh>
    <rPh sb="17" eb="19">
      <t>クミアイ</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</si>
  <si>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</si>
  <si>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(市営住宅建設基金(R04年度末現在))</t>
    <rPh sb="1" eb="3">
      <t>シエイ</t>
    </rPh>
    <rPh sb="3" eb="5">
      <t>ジュウタク</t>
    </rPh>
    <rPh sb="5" eb="7">
      <t>ケンセツ</t>
    </rPh>
    <rPh sb="7" eb="9">
      <t>キキン</t>
    </rPh>
    <phoneticPr fontId="5"/>
  </si>
  <si>
    <t>(ふるさと振興基金(R04年度末現在))</t>
    <rPh sb="5" eb="7">
      <t>シンコウ</t>
    </rPh>
    <rPh sb="7" eb="9">
      <t>キキン</t>
    </rPh>
    <phoneticPr fontId="5"/>
  </si>
  <si>
    <t>(ふるさと寄附基金(R04年度末現在))</t>
    <rPh sb="5" eb="7">
      <t>キフ</t>
    </rPh>
    <rPh sb="7" eb="9">
      <t>キキン</t>
    </rPh>
    <phoneticPr fontId="5"/>
  </si>
  <si>
    <t>(仙台空港周辺環境整備基金(R04年度末現在))</t>
    <rPh sb="1" eb="3">
      <t>センダイ</t>
    </rPh>
    <rPh sb="3" eb="5">
      <t>クウコウ</t>
    </rPh>
    <rPh sb="5" eb="7">
      <t>シュウヘン</t>
    </rPh>
    <rPh sb="7" eb="9">
      <t>カンキョウ</t>
    </rPh>
    <rPh sb="9" eb="11">
      <t>セイビ</t>
    </rPh>
    <rPh sb="11" eb="13">
      <t>キキン</t>
    </rPh>
    <phoneticPr fontId="5"/>
  </si>
  <si>
    <t>(ふるさと水と土保全基金(R04年度末現在))</t>
    <rPh sb="5" eb="6">
      <t>ミズ</t>
    </rPh>
    <rPh sb="7" eb="8">
      <t>ツチ</t>
    </rPh>
    <rPh sb="8" eb="10">
      <t>ホゼン</t>
    </rPh>
    <rPh sb="10" eb="12">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</si>
</sst>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c:ext xmlns:c16="http://schemas.microsoft.com/office/drawing/2014/chart" uri="{C3380CC4-5D6E-409C-BE32-E72D297353CC}">
              <c16:uniqueId val="{00000000-C061-43E4-92D7-CC8CA3F53C6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245298</c:v>
                </c:pt>
                <c:pt idx="1">
                  <c:v>171725</c:v>
                </c:pt>
                <c:pt idx="2">
                  <c:v>100252</c:v>
                </c:pt>
                <c:pt idx="3">
                  <c:v>59926</c:v>
                </c:pt>
                <c:pt idx="4">
                  <c:v>57467</c:v>
                </c:pt>
              </c:numCache>
            </c:numRef>
          </c:val>
          <c:smooth val="0"/>
          <c:extLst>
            <c:ext xmlns:c16="http://schemas.microsoft.com/office/drawing/2014/chart" uri="{C3380CC4-5D6E-409C-BE32-E72D297353CC}">
              <c16:uniqueId val="{00000001-C061-43E4-92D7-CC8CA3F53C6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11.9</c:v>
                </c:pt>
                <c:pt idx="1">
                  <c:v>11.17</c:v>
                </c:pt>
                <c:pt idx="2">
                  <c:v>9.1300000000000008</c:v>
                </c:pt>
                <c:pt idx="3">
                  <c:v>5.98</c:v>
                </c:pt>
                <c:pt idx="4">
                  <c:v>7.9</c:v>
                </c:pt>
              </c:numCache>
            </c:numRef>
          </c:val>
          <c:extLst>
            <c:ext xmlns:c16="http://schemas.microsoft.com/office/drawing/2014/chart" uri="{C3380CC4-5D6E-409C-BE32-E72D297353CC}">
              <c16:uniqueId val="{00000000-6004-431C-AA34-24EE57A2A32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37.4</c:v>
                </c:pt>
                <c:pt idx="1">
                  <c:v>26.69</c:v>
                </c:pt>
                <c:pt idx="2">
                  <c:v>20.84</c:v>
                </c:pt>
                <c:pt idx="3">
                  <c:v>23.74</c:v>
                </c:pt>
                <c:pt idx="4">
                  <c:v>26.5</c:v>
                </c:pt>
              </c:numCache>
            </c:numRef>
          </c:val>
          <c:extLst>
            <c:ext xmlns:c16="http://schemas.microsoft.com/office/drawing/2014/chart" uri="{C3380CC4-5D6E-409C-BE32-E72D297353CC}">
              <c16:uniqueId val="{00000001-6004-431C-AA34-24EE57A2A32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-22.71</c:v>
                </c:pt>
                <c:pt idx="1">
                  <c:v>-20.83</c:v>
                </c:pt>
                <c:pt idx="2">
                  <c:v>-11.83</c:v>
                </c:pt>
                <c:pt idx="3">
                  <c:v>-4.8899999999999997</c:v>
                </c:pt>
                <c:pt idx="4">
                  <c:v>0.36</c:v>
                </c:pt>
              </c:numCache>
            </c:numRef>
          </c:val>
          <c:smooth val="0"/>
          <c:extLst>
            <c:ext xmlns:c16="http://schemas.microsoft.com/office/drawing/2014/chart" uri="{C3380CC4-5D6E-409C-BE32-E72D297353CC}">
              <c16:uniqueId val="{00000002-6004-431C-AA34-24EE57A2A32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80FC-4557-BE66-35F447A2FAD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0FC-4557-BE66-35F447A2FADB}"/>
            </c:ext>
          </c:extLst>
        </c:ser>
        <c:ser>
          <c:idx val="2"/>
          <c:order val="2"/>
          <c:tx>
            <c:strRef>
              <c:f>データシート!$A$29</c:f>
              <c:strCache>
                <c:ptCount val="1"/>
                <c:pt idx="0">
                  <c:v>名取市被災市街地復興土地区画整理事業特別会計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1.21</c:v>
                </c:pt>
                <c:pt idx="2">
                  <c:v>#N/A</c:v>
                </c:pt>
                <c:pt idx="3">
                  <c:v>1.25</c:v>
                </c:pt>
                <c:pt idx="4">
                  <c:v>#N/A</c:v>
                </c:pt>
                <c:pt idx="5">
                  <c:v>0.48</c:v>
                </c:pt>
                <c:pt idx="6">
                  <c:v>#N/A</c:v>
                </c:pt>
                <c:pt idx="7">
                  <c:v>0</c:v>
                </c:pt>
                <c:pt idx="8">
                  <c:v>#N/A</c:v>
                </c:pt>
                <c:pt idx="9">
                  <c:v>0</c:v>
                </c:pt>
              </c:numCache>
            </c:numRef>
          </c:val>
          <c:extLst>
            <c:ext xmlns:c16="http://schemas.microsoft.com/office/drawing/2014/chart" uri="{C3380CC4-5D6E-409C-BE32-E72D297353CC}">
              <c16:uniqueId val="{00000002-80FC-4557-BE66-35F447A2FADB}"/>
            </c:ext>
          </c:extLst>
        </c:ser>
        <c:ser>
          <c:idx val="3"/>
          <c:order val="3"/>
          <c:tx>
            <c:strRef>
              <c:f>データシート!$A$30</c:f>
              <c:strCache>
                <c:ptCount val="1"/>
                <c:pt idx="0">
                  <c:v>名取市後期高齢者医療特別会計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0.05</c:v>
                </c:pt>
                <c:pt idx="2">
                  <c:v>#N/A</c:v>
                </c:pt>
                <c:pt idx="3">
                  <c:v>0.05</c:v>
                </c:pt>
                <c:pt idx="4">
                  <c:v>#N/A</c:v>
                </c:pt>
                <c:pt idx="5">
                  <c:v>0.05</c:v>
                </c:pt>
                <c:pt idx="6">
                  <c:v>#N/A</c:v>
                </c:pt>
                <c:pt idx="7">
                  <c:v>0.04</c:v>
                </c:pt>
                <c:pt idx="8">
                  <c:v>#N/A</c:v>
                </c:pt>
                <c:pt idx="9">
                  <c:v>0.04</c:v>
                </c:pt>
              </c:numCache>
            </c:numRef>
          </c:val>
          <c:extLst>
            <c:ext xmlns:c16="http://schemas.microsoft.com/office/drawing/2014/chart" uri="{C3380CC4-5D6E-409C-BE32-E72D297353CC}">
              <c16:uniqueId val="{00000003-80FC-4557-BE66-35F447A2FADB}"/>
            </c:ext>
          </c:extLst>
        </c:ser>
        <c:ser>
          <c:idx val="4"/>
          <c:order val="4"/>
          <c:tx>
            <c:strRef>
              <c:f>データシート!$A$31</c:f>
              <c:strCache>
                <c:ptCount val="1"/>
                <c:pt idx="0">
                  <c:v>名取市休日夜間急患センター特別会計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0.13</c:v>
                </c:pt>
                <c:pt idx="2">
                  <c:v>#N/A</c:v>
                </c:pt>
                <c:pt idx="3">
                  <c:v>0.1</c:v>
                </c:pt>
                <c:pt idx="4">
                  <c:v>#N/A</c:v>
                </c:pt>
                <c:pt idx="5">
                  <c:v>0.02</c:v>
                </c:pt>
                <c:pt idx="6">
                  <c:v>#N/A</c:v>
                </c:pt>
                <c:pt idx="7">
                  <c:v>0</c:v>
                </c:pt>
                <c:pt idx="8">
                  <c:v>#N/A</c:v>
                </c:pt>
                <c:pt idx="9">
                  <c:v>0.1</c:v>
                </c:pt>
              </c:numCache>
            </c:numRef>
          </c:val>
          <c:extLst>
            <c:ext xmlns:c16="http://schemas.microsoft.com/office/drawing/2014/chart" uri="{C3380CC4-5D6E-409C-BE32-E72D297353CC}">
              <c16:uniqueId val="{00000004-80FC-4557-BE66-35F447A2FADB}"/>
            </c:ext>
          </c:extLst>
        </c:ser>
        <c:ser>
          <c:idx val="5"/>
          <c:order val="5"/>
          <c:tx>
            <c:strRef>
              <c:f>データシート!$A$32</c:f>
              <c:strCache>
                <c:ptCount val="1"/>
                <c:pt idx="0">
                  <c:v>名取市国民健康保険特別会計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1.42</c:v>
                </c:pt>
                <c:pt idx="2">
                  <c:v>#N/A</c:v>
                </c:pt>
                <c:pt idx="3">
                  <c:v>1.41</c:v>
                </c:pt>
                <c:pt idx="4">
                  <c:v>#N/A</c:v>
                </c:pt>
                <c:pt idx="5">
                  <c:v>1.3</c:v>
                </c:pt>
                <c:pt idx="6">
                  <c:v>#N/A</c:v>
                </c:pt>
                <c:pt idx="7">
                  <c:v>0.97</c:v>
                </c:pt>
                <c:pt idx="8">
                  <c:v>#N/A</c:v>
                </c:pt>
                <c:pt idx="9">
                  <c:v>0.91</c:v>
                </c:pt>
              </c:numCache>
            </c:numRef>
          </c:val>
          <c:extLst>
            <c:ext xmlns:c16="http://schemas.microsoft.com/office/drawing/2014/chart" uri="{C3380CC4-5D6E-409C-BE32-E72D297353CC}">
              <c16:uniqueId val="{00000005-80FC-4557-BE66-35F447A2FADB}"/>
            </c:ext>
          </c:extLst>
        </c:ser>
        <c:ser>
          <c:idx val="6"/>
          <c:order val="6"/>
          <c:tx>
            <c:strRef>
              <c:f>データシート!$A$33</c:f>
              <c:strCache>
                <c:ptCount val="1"/>
                <c:pt idx="0">
                  <c:v>名取市介護保険特別会計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1.39</c:v>
                </c:pt>
                <c:pt idx="2">
                  <c:v>#N/A</c:v>
                </c:pt>
                <c:pt idx="3">
                  <c:v>1.82</c:v>
                </c:pt>
                <c:pt idx="4">
                  <c:v>#N/A</c:v>
                </c:pt>
                <c:pt idx="5">
                  <c:v>1.05</c:v>
                </c:pt>
                <c:pt idx="6">
                  <c:v>#N/A</c:v>
                </c:pt>
                <c:pt idx="7">
                  <c:v>0.66</c:v>
                </c:pt>
                <c:pt idx="8">
                  <c:v>#N/A</c:v>
                </c:pt>
                <c:pt idx="9">
                  <c:v>1.22</c:v>
                </c:pt>
              </c:numCache>
            </c:numRef>
          </c:val>
          <c:extLst>
            <c:ext xmlns:c16="http://schemas.microsoft.com/office/drawing/2014/chart" uri="{C3380CC4-5D6E-409C-BE32-E72D297353CC}">
              <c16:uniqueId val="{00000006-80FC-4557-BE66-35F447A2FADB}"/>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10.55</c:v>
                </c:pt>
                <c:pt idx="2">
                  <c:v>#N/A</c:v>
                </c:pt>
                <c:pt idx="3">
                  <c:v>9.8000000000000007</c:v>
                </c:pt>
                <c:pt idx="4">
                  <c:v>#N/A</c:v>
                </c:pt>
                <c:pt idx="5">
                  <c:v>8.6</c:v>
                </c:pt>
                <c:pt idx="6">
                  <c:v>#N/A</c:v>
                </c:pt>
                <c:pt idx="7">
                  <c:v>5.95</c:v>
                </c:pt>
                <c:pt idx="8">
                  <c:v>#N/A</c:v>
                </c:pt>
                <c:pt idx="9">
                  <c:v>7.79</c:v>
                </c:pt>
              </c:numCache>
            </c:numRef>
          </c:val>
          <c:extLst>
            <c:ext xmlns:c16="http://schemas.microsoft.com/office/drawing/2014/chart" uri="{C3380CC4-5D6E-409C-BE32-E72D297353CC}">
              <c16:uniqueId val="{00000007-80FC-4557-BE66-35F447A2FADB}"/>
            </c:ext>
          </c:extLst>
        </c:ser>
        <c:ser>
          <c:idx val="8"/>
          <c:order val="8"/>
          <c:tx>
            <c:strRef>
              <c:f>データシート!$A$35</c:f>
              <c:strCache>
                <c:ptCount val="1"/>
                <c:pt idx="0">
                  <c:v>名取市下水道事業等会計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6.24</c:v>
                </c:pt>
                <c:pt idx="2">
                  <c:v>#N/A</c:v>
                </c:pt>
                <c:pt idx="3">
                  <c:v>7.31</c:v>
                </c:pt>
                <c:pt idx="4">
                  <c:v>#N/A</c:v>
                </c:pt>
                <c:pt idx="5">
                  <c:v>9.01</c:v>
                </c:pt>
                <c:pt idx="6">
                  <c:v>#N/A</c:v>
                </c:pt>
                <c:pt idx="7">
                  <c:v>11.49</c:v>
                </c:pt>
                <c:pt idx="8">
                  <c:v>#N/A</c:v>
                </c:pt>
                <c:pt idx="9">
                  <c:v>9.07</c:v>
                </c:pt>
              </c:numCache>
            </c:numRef>
          </c:val>
          <c:extLst>
            <c:ext xmlns:c16="http://schemas.microsoft.com/office/drawing/2014/chart" uri="{C3380CC4-5D6E-409C-BE32-E72D297353CC}">
              <c16:uniqueId val="{00000008-80FC-4557-BE66-35F447A2FADB}"/>
            </c:ext>
          </c:extLst>
        </c:ser>
        <c:ser>
          <c:idx val="9"/>
          <c:order val="9"/>
          <c:tx>
            <c:strRef>
              <c:f>データシート!$A$36</c:f>
              <c:strCache>
                <c:ptCount val="1"/>
                <c:pt idx="0">
                  <c:v>名取市水道事業会計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25.93</c:v>
                </c:pt>
                <c:pt idx="2">
                  <c:v>#N/A</c:v>
                </c:pt>
                <c:pt idx="3">
                  <c:v>27.04</c:v>
                </c:pt>
                <c:pt idx="4">
                  <c:v>#N/A</c:v>
                </c:pt>
                <c:pt idx="5">
                  <c:v>26.58</c:v>
                </c:pt>
                <c:pt idx="6">
                  <c:v>#N/A</c:v>
                </c:pt>
                <c:pt idx="7">
                  <c:v>27.1</c:v>
                </c:pt>
                <c:pt idx="8">
                  <c:v>#N/A</c:v>
                </c:pt>
                <c:pt idx="9">
                  <c:v>29.79</c:v>
                </c:pt>
              </c:numCache>
            </c:numRef>
          </c:val>
          <c:extLst>
            <c:ext xmlns:c16="http://schemas.microsoft.com/office/drawing/2014/chart" uri="{C3380CC4-5D6E-409C-BE32-E72D297353CC}">
              <c16:uniqueId val="{00000009-80FC-4557-BE66-35F447A2FAD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3294</c:v>
                </c:pt>
                <c:pt idx="5">
                  <c:v>3372</c:v>
                </c:pt>
                <c:pt idx="8">
                  <c:v>3279</c:v>
                </c:pt>
                <c:pt idx="11">
                  <c:v>3225</c:v>
                </c:pt>
                <c:pt idx="14">
                  <c:v>3067</c:v>
                </c:pt>
              </c:numCache>
            </c:numRef>
          </c:val>
          <c:extLst>
            <c:ext xmlns:c16="http://schemas.microsoft.com/office/drawing/2014/chart" uri="{C3380CC4-5D6E-409C-BE32-E72D297353CC}">
              <c16:uniqueId val="{00000000-3DD4-4EAC-8239-1F0522A6168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DD4-4EAC-8239-1F0522A6168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138</c:v>
                </c:pt>
                <c:pt idx="3">
                  <c:v>135</c:v>
                </c:pt>
                <c:pt idx="6">
                  <c:v>128</c:v>
                </c:pt>
                <c:pt idx="9">
                  <c:v>130</c:v>
                </c:pt>
                <c:pt idx="12">
                  <c:v>124</c:v>
                </c:pt>
              </c:numCache>
            </c:numRef>
          </c:val>
          <c:extLst>
            <c:ext xmlns:c16="http://schemas.microsoft.com/office/drawing/2014/chart" uri="{C3380CC4-5D6E-409C-BE32-E72D297353CC}">
              <c16:uniqueId val="{00000002-3DD4-4EAC-8239-1F0522A6168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22</c:v>
                </c:pt>
                <c:pt idx="3">
                  <c:v>15</c:v>
                </c:pt>
                <c:pt idx="6">
                  <c:v>14</c:v>
                </c:pt>
                <c:pt idx="9">
                  <c:v>14</c:v>
                </c:pt>
                <c:pt idx="12">
                  <c:v>16</c:v>
                </c:pt>
              </c:numCache>
            </c:numRef>
          </c:val>
          <c:extLst>
            <c:ext xmlns:c16="http://schemas.microsoft.com/office/drawing/2014/chart" uri="{C3380CC4-5D6E-409C-BE32-E72D297353CC}">
              <c16:uniqueId val="{00000003-3DD4-4EAC-8239-1F0522A6168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548</c:v>
                </c:pt>
                <c:pt idx="3">
                  <c:v>667</c:v>
                </c:pt>
                <c:pt idx="6">
                  <c:v>918</c:v>
                </c:pt>
                <c:pt idx="9">
                  <c:v>810</c:v>
                </c:pt>
                <c:pt idx="12">
                  <c:v>410</c:v>
                </c:pt>
              </c:numCache>
            </c:numRef>
          </c:val>
          <c:extLst>
            <c:ext xmlns:c16="http://schemas.microsoft.com/office/drawing/2014/chart" uri="{C3380CC4-5D6E-409C-BE32-E72D297353CC}">
              <c16:uniqueId val="{00000004-3DD4-4EAC-8239-1F0522A6168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DD4-4EAC-8239-1F0522A6168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DD4-4EAC-8239-1F0522A6168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2994</c:v>
                </c:pt>
                <c:pt idx="3">
                  <c:v>3022</c:v>
                </c:pt>
                <c:pt idx="6">
                  <c:v>2987</c:v>
                </c:pt>
                <c:pt idx="9">
                  <c:v>2893</c:v>
                </c:pt>
                <c:pt idx="12">
                  <c:v>2855</c:v>
                </c:pt>
              </c:numCache>
            </c:numRef>
          </c:val>
          <c:extLst>
            <c:ext xmlns:c16="http://schemas.microsoft.com/office/drawing/2014/chart" uri="{C3380CC4-5D6E-409C-BE32-E72D297353CC}">
              <c16:uniqueId val="{00000007-3DD4-4EAC-8239-1F0522A6168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408</c:v>
                </c:pt>
                <c:pt idx="2">
                  <c:v>#N/A</c:v>
                </c:pt>
                <c:pt idx="3">
                  <c:v>#N/A</c:v>
                </c:pt>
                <c:pt idx="4">
                  <c:v>467</c:v>
                </c:pt>
                <c:pt idx="5">
                  <c:v>#N/A</c:v>
                </c:pt>
                <c:pt idx="6">
                  <c:v>#N/A</c:v>
                </c:pt>
                <c:pt idx="7">
                  <c:v>768</c:v>
                </c:pt>
                <c:pt idx="8">
                  <c:v>#N/A</c:v>
                </c:pt>
                <c:pt idx="9">
                  <c:v>#N/A</c:v>
                </c:pt>
                <c:pt idx="10">
                  <c:v>622</c:v>
                </c:pt>
                <c:pt idx="11">
                  <c:v>#N/A</c:v>
                </c:pt>
                <c:pt idx="12">
                  <c:v>#N/A</c:v>
                </c:pt>
                <c:pt idx="13">
                  <c:v>338</c:v>
                </c:pt>
                <c:pt idx="14">
                  <c:v>#N/A</c:v>
                </c:pt>
              </c:numCache>
            </c:numRef>
          </c:val>
          <c:smooth val="0"/>
          <c:extLst>
            <c:ext xmlns:c16="http://schemas.microsoft.com/office/drawing/2014/chart" uri="{C3380CC4-5D6E-409C-BE32-E72D297353CC}">
              <c16:uniqueId val="{00000008-3DD4-4EAC-8239-1F0522A6168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24972</c:v>
                </c:pt>
                <c:pt idx="5">
                  <c:v>24225</c:v>
                </c:pt>
                <c:pt idx="8">
                  <c:v>23693</c:v>
                </c:pt>
                <c:pt idx="11">
                  <c:v>23333</c:v>
                </c:pt>
                <c:pt idx="14">
                  <c:v>22426</c:v>
                </c:pt>
              </c:numCache>
            </c:numRef>
          </c:val>
          <c:extLst>
            <c:ext xmlns:c16="http://schemas.microsoft.com/office/drawing/2014/chart" uri="{C3380CC4-5D6E-409C-BE32-E72D297353CC}">
              <c16:uniqueId val="{00000000-5C6E-43FE-9252-4A3A67057EB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5409</c:v>
                </c:pt>
                <c:pt idx="5">
                  <c:v>5250</c:v>
                </c:pt>
                <c:pt idx="8">
                  <c:v>4871</c:v>
                </c:pt>
                <c:pt idx="11">
                  <c:v>4239</c:v>
                </c:pt>
                <c:pt idx="14">
                  <c:v>4643</c:v>
                </c:pt>
              </c:numCache>
            </c:numRef>
          </c:val>
          <c:extLst>
            <c:ext xmlns:c16="http://schemas.microsoft.com/office/drawing/2014/chart" uri="{C3380CC4-5D6E-409C-BE32-E72D297353CC}">
              <c16:uniqueId val="{00000001-5C6E-43FE-9252-4A3A67057EB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12860</c:v>
                </c:pt>
                <c:pt idx="5">
                  <c:v>11745</c:v>
                </c:pt>
                <c:pt idx="8">
                  <c:v>11133</c:v>
                </c:pt>
                <c:pt idx="11">
                  <c:v>14742</c:v>
                </c:pt>
                <c:pt idx="14">
                  <c:v>14739</c:v>
                </c:pt>
              </c:numCache>
            </c:numRef>
          </c:val>
          <c:extLst>
            <c:ext xmlns:c16="http://schemas.microsoft.com/office/drawing/2014/chart" uri="{C3380CC4-5D6E-409C-BE32-E72D297353CC}">
              <c16:uniqueId val="{00000002-5C6E-43FE-9252-4A3A67057EB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C6E-43FE-9252-4A3A67057EB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C6E-43FE-9252-4A3A67057EB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6</c:v>
                </c:pt>
                <c:pt idx="3">
                  <c:v>11</c:v>
                </c:pt>
                <c:pt idx="6">
                  <c:v>11</c:v>
                </c:pt>
                <c:pt idx="9">
                  <c:v>1</c:v>
                </c:pt>
                <c:pt idx="12">
                  <c:v>7</c:v>
                </c:pt>
              </c:numCache>
            </c:numRef>
          </c:val>
          <c:extLst>
            <c:ext xmlns:c16="http://schemas.microsoft.com/office/drawing/2014/chart" uri="{C3380CC4-5D6E-409C-BE32-E72D297353CC}">
              <c16:uniqueId val="{00000005-5C6E-43FE-9252-4A3A67057EB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2481</c:v>
                </c:pt>
                <c:pt idx="3">
                  <c:v>2752</c:v>
                </c:pt>
                <c:pt idx="6">
                  <c:v>3102</c:v>
                </c:pt>
                <c:pt idx="9">
                  <c:v>3154</c:v>
                </c:pt>
                <c:pt idx="12">
                  <c:v>3097</c:v>
                </c:pt>
              </c:numCache>
            </c:numRef>
          </c:val>
          <c:extLst>
            <c:ext xmlns:c16="http://schemas.microsoft.com/office/drawing/2014/chart" uri="{C3380CC4-5D6E-409C-BE32-E72D297353CC}">
              <c16:uniqueId val="{00000006-5C6E-43FE-9252-4A3A67057EB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166</c:v>
                </c:pt>
                <c:pt idx="3">
                  <c:v>152</c:v>
                </c:pt>
                <c:pt idx="6">
                  <c:v>138</c:v>
                </c:pt>
                <c:pt idx="9">
                  <c:v>124</c:v>
                </c:pt>
                <c:pt idx="12">
                  <c:v>107</c:v>
                </c:pt>
              </c:numCache>
            </c:numRef>
          </c:val>
          <c:extLst>
            <c:ext xmlns:c16="http://schemas.microsoft.com/office/drawing/2014/chart" uri="{C3380CC4-5D6E-409C-BE32-E72D297353CC}">
              <c16:uniqueId val="{00000007-5C6E-43FE-9252-4A3A67057EB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7569</c:v>
                </c:pt>
                <c:pt idx="3">
                  <c:v>6623</c:v>
                </c:pt>
                <c:pt idx="6">
                  <c:v>6013</c:v>
                </c:pt>
                <c:pt idx="9">
                  <c:v>5123</c:v>
                </c:pt>
                <c:pt idx="12">
                  <c:v>4945</c:v>
                </c:pt>
              </c:numCache>
            </c:numRef>
          </c:val>
          <c:extLst>
            <c:ext xmlns:c16="http://schemas.microsoft.com/office/drawing/2014/chart" uri="{C3380CC4-5D6E-409C-BE32-E72D297353CC}">
              <c16:uniqueId val="{00000008-5C6E-43FE-9252-4A3A67057EB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722</c:v>
                </c:pt>
                <c:pt idx="3">
                  <c:v>602</c:v>
                </c:pt>
                <c:pt idx="6">
                  <c:v>481</c:v>
                </c:pt>
                <c:pt idx="9">
                  <c:v>361</c:v>
                </c:pt>
                <c:pt idx="12">
                  <c:v>307</c:v>
                </c:pt>
              </c:numCache>
            </c:numRef>
          </c:val>
          <c:extLst>
            <c:ext xmlns:c16="http://schemas.microsoft.com/office/drawing/2014/chart" uri="{C3380CC4-5D6E-409C-BE32-E72D297353CC}">
              <c16:uniqueId val="{00000009-5C6E-43FE-9252-4A3A67057EB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30341</c:v>
                </c:pt>
                <c:pt idx="3">
                  <c:v>29550</c:v>
                </c:pt>
                <c:pt idx="6">
                  <c:v>29094</c:v>
                </c:pt>
                <c:pt idx="9">
                  <c:v>29606</c:v>
                </c:pt>
                <c:pt idx="12">
                  <c:v>28890</c:v>
                </c:pt>
              </c:numCache>
            </c:numRef>
          </c:val>
          <c:extLst>
            <c:ext xmlns:c16="http://schemas.microsoft.com/office/drawing/2014/chart" uri="{C3380CC4-5D6E-409C-BE32-E72D297353CC}">
              <c16:uniqueId val="{0000000A-5C6E-43FE-9252-4A3A67057EB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C6E-43FE-9252-4A3A67057EB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3384</c:v>
                </c:pt>
                <c:pt idx="1">
                  <c:v>4092</c:v>
                </c:pt>
                <c:pt idx="2">
                  <c:v>4512</c:v>
                </c:pt>
              </c:numCache>
            </c:numRef>
          </c:val>
          <c:extLst>
            <c:ext xmlns:c16="http://schemas.microsoft.com/office/drawing/2014/chart" uri="{C3380CC4-5D6E-409C-BE32-E72D297353CC}">
              <c16:uniqueId val="{00000000-5EE9-4866-812C-EE0844E1746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954</c:v>
                </c:pt>
                <c:pt idx="1">
                  <c:v>854</c:v>
                </c:pt>
                <c:pt idx="2">
                  <c:v>454</c:v>
                </c:pt>
              </c:numCache>
            </c:numRef>
          </c:val>
          <c:extLst>
            <c:ext xmlns:c16="http://schemas.microsoft.com/office/drawing/2014/chart" uri="{C3380CC4-5D6E-409C-BE32-E72D297353CC}">
              <c16:uniqueId val="{00000001-5EE9-4866-812C-EE0844E1746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5519</c:v>
                </c:pt>
                <c:pt idx="1">
                  <c:v>7530</c:v>
                </c:pt>
                <c:pt idx="2">
                  <c:v>7723</c:v>
                </c:pt>
              </c:numCache>
            </c:numRef>
          </c:val>
          <c:extLst>
            <c:ext xmlns:c16="http://schemas.microsoft.com/office/drawing/2014/chart" uri="{C3380CC4-5D6E-409C-BE32-E72D297353CC}">
              <c16:uniqueId val="{00000002-5EE9-4866-812C-EE0844E1746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宮城県名取市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年度の実質公債費比率の分子は</a:t>
          </a:r>
          <a:r>
            <a:rPr kumimoji="1" lang="en-US" altLang="ja-JP" sz="1400">
              <a:latin typeface="ＭＳ ゴシック" pitchFamily="49" charset="-128"/>
              <a:ea typeface="ＭＳ ゴシック" pitchFamily="49" charset="-128"/>
            </a:rPr>
            <a:t>338</a:t>
          </a:r>
          <a:r>
            <a:rPr kumimoji="1" lang="ja-JP" altLang="en-US" sz="1400">
              <a:latin typeface="ＭＳ ゴシック" pitchFamily="49" charset="-128"/>
              <a:ea typeface="ＭＳ ゴシック" pitchFamily="49" charset="-128"/>
            </a:rPr>
            <a:t>百万円となり、前年度より</a:t>
          </a:r>
          <a:r>
            <a:rPr kumimoji="1" lang="en-US" altLang="ja-JP" sz="1400">
              <a:latin typeface="ＭＳ ゴシック" pitchFamily="49" charset="-128"/>
              <a:ea typeface="ＭＳ ゴシック" pitchFamily="49" charset="-128"/>
            </a:rPr>
            <a:t>284</a:t>
          </a:r>
          <a:r>
            <a:rPr kumimoji="1" lang="ja-JP" altLang="en-US" sz="1400">
              <a:latin typeface="ＭＳ ゴシック" pitchFamily="49" charset="-128"/>
              <a:ea typeface="ＭＳ ゴシック" pitchFamily="49" charset="-128"/>
            </a:rPr>
            <a:t>百万円の減となった。</a:t>
          </a:r>
        </a:p>
        <a:p>
          <a:r>
            <a:rPr kumimoji="1" lang="ja-JP" altLang="en-US" sz="1400">
              <a:latin typeface="ＭＳ ゴシック" pitchFamily="49" charset="-128"/>
              <a:ea typeface="ＭＳ ゴシック" pitchFamily="49" charset="-128"/>
            </a:rPr>
            <a:t>　公営企業債の元利償還金に対する繰入金が大幅に減少したことによるもの。現時点では、一般会計等、公営企業（水道事業会計、下水道事業等会計）ともに起債残高が大幅に増える見通しはないことから、同分子額について当面は現状程度の水準で推移することが見込まれ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満期一括償還地方債の償還の財源として積み立てた減債基金はない。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宮城県名取市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年度の将来負担比率算定における分子（将来負担額から充当可能財源額を控除した額）は、▲</a:t>
          </a:r>
          <a:r>
            <a:rPr kumimoji="1" lang="en-US" altLang="ja-JP" sz="1400">
              <a:latin typeface="ＭＳ ゴシック" pitchFamily="49" charset="-128"/>
              <a:ea typeface="ＭＳ ゴシック" pitchFamily="49" charset="-128"/>
            </a:rPr>
            <a:t>4,455</a:t>
          </a:r>
          <a:r>
            <a:rPr kumimoji="1" lang="ja-JP" altLang="en-US" sz="1400">
              <a:latin typeface="ＭＳ ゴシック" pitchFamily="49" charset="-128"/>
              <a:ea typeface="ＭＳ ゴシック" pitchFamily="49" charset="-128"/>
            </a:rPr>
            <a:t>百万円となった。</a:t>
          </a:r>
        </a:p>
        <a:p>
          <a:r>
            <a:rPr kumimoji="1" lang="ja-JP" altLang="en-US" sz="1400">
              <a:latin typeface="ＭＳ ゴシック" pitchFamily="49" charset="-128"/>
              <a:ea typeface="ＭＳ ゴシック" pitchFamily="49" charset="-128"/>
            </a:rPr>
            <a:t>　将来負担額から控除される充当可能財源のうち充当可能基金には、東日本大震災以降、震災復興特別交付税が含まれていることに留意し、今後も健全な財政運営に取り組んでいく必要がある。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宮城県名取市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地方債の満期一括償還等に伴い、「減債基金」から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百万円をはじめ、「ふるさと寄附基金」から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百万円などあわせて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百万円の取り崩しを行ったが、予算による積立で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百万円を「財政調整基金」へ、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百万円を「減債基金」へ積立を行ったことにより、基金全体としては、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12,689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百万円のうち、復旧・復興事業分は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百万円、全体の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％を占めている。復旧・復興事業の進展に伴い、令和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年度末時点の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％から増加しているが、復興交付金等の返還により減少していく見込みである。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①市営住宅建設基金：市営住宅及び共同施設の建設、修繕及び改良等に資するため設置したもの。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②ふるさと振興基金：地域の特性を活かし、個性的で魅力あるふるさとづくりを進めるため設置したもの。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③ふるさと寄附基金：寄附を通して、多くの人が参加するまちづくりを進めるため設置したもの。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④仙台空港周辺環境整備基金：仙台空港周辺環境整備の計画的推進を図るため設置したもの。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⑤ふるさと水と土保全基金：土地改良施設の機能を適正に維持・発揮させるための集落共同活動を強化・支援するため設置したもの。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①災害公営住宅建設に係る起債の償還及び維持管理費として、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百万円を取り崩した一方で、交付された復興交付金等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②ふるさと振興事業、環境保全事業の財源として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③採納したふるさと寄附金等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百万円を積み立てた一方で、児童センター整備事業や公民館整備事業などその他の財源として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④航空機騒音軽減対策事業やその他の財源として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⑤農地等整備事業の財源として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①現状の管理運営を維持する。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②現状の管理運営を維持する。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③採納したふるさと寄附金額により積み立て額が変動するため、動向を注視しながら管理運営を行う。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④現状の管理運営を維持する。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⑤現状の管理運営を維持する。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百万円の取り崩しが発生した一方で、決算剰余金を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通常分のほかに、震災復興特別交付税などの復旧・復興分をあわせて管理している。令和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年度末時点において通常分は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％程度となっている。令和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年末時点の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％より上昇しており、明確な基準は定めていないが、災害への備えや過去の実績額等を踏まえ、現在の水準で不足はないものと捉えている。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百万円積み立てた一方で、地方債の満期一括償還の返済等に伴い、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百万円を取り崩しを行ったことにより、令和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年度末時点の基金残高が減少した。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満期一括償還の返済により令和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年度末時点の減債基金が大きく減少したことから、財政調整基金とのバランスを考慮し管理運営していく。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宮城県名取市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79,630
79,169
98.18
37,135,502
35,437,301
1,344,976
17,026,941
29,196,477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年度の財政力指数は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同指数については、人口増加による税収の伸び等により、類似団体平均（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）、宮城県平均（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）を上回る水準を維持してきている。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しかし、これまで続いてきた人口増加に陰りが見え始め、上昇傾向であった同指数が昨年度に引き続き減少となった。全国平均、類似団体平均、宮城県平均いずれも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ポイント減少となり、名取市も同様の傾向にある。税収をはじめとした歳入の確保に努めるとともに、効果的な財政運営による歳出削減を行い、財政基盤の強化を行っていく。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66675</xdr:rowOff>
    </xdr:from>
    <xdr:to>
      <xdr:col>23</xdr:col>
      <xdr:colOff>133350</xdr:colOff>
      <xdr:row>40</xdr:row>
      <xdr:rowOff>86783</xdr:rowOff>
    </xdr:to>
    <xdr:cxnSp macro="">
      <xdr:nvCxnSpPr>
        <xdr:cNvPr id="69" name="直線コネクタ 68"/>
        <xdr:cNvCxnSpPr/>
      </xdr:nvCxnSpPr>
      <xdr:spPr>
        <a:xfrm>
          <a:off x="4114800" y="69246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26458</xdr:rowOff>
    </xdr:from>
    <xdr:to>
      <xdr:col>19</xdr:col>
      <xdr:colOff>133350</xdr:colOff>
      <xdr:row>40</xdr:row>
      <xdr:rowOff>66675</xdr:rowOff>
    </xdr:to>
    <xdr:cxnSp macro="">
      <xdr:nvCxnSpPr>
        <xdr:cNvPr id="72" name="直線コネクタ 71"/>
        <xdr:cNvCxnSpPr/>
      </xdr:nvCxnSpPr>
      <xdr:spPr>
        <a:xfrm>
          <a:off x="3225800" y="68844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26458</xdr:rowOff>
    </xdr:from>
    <xdr:to>
      <xdr:col>15</xdr:col>
      <xdr:colOff>82550</xdr:colOff>
      <xdr:row>40</xdr:row>
      <xdr:rowOff>46567</xdr:rowOff>
    </xdr:to>
    <xdr:cxnSp macro="">
      <xdr:nvCxnSpPr>
        <xdr:cNvPr id="75" name="直線コネクタ 74"/>
        <xdr:cNvCxnSpPr/>
      </xdr:nvCxnSpPr>
      <xdr:spPr>
        <a:xfrm flipV="1">
          <a:off x="2336800" y="6884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86783</xdr:rowOff>
    </xdr:to>
    <xdr:cxnSp macro="">
      <xdr:nvCxnSpPr>
        <xdr:cNvPr id="78" name="直線コネクタ 77"/>
        <xdr:cNvCxnSpPr/>
      </xdr:nvCxnSpPr>
      <xdr:spPr>
        <a:xfrm flipV="1">
          <a:off x="1447800" y="69045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2" name="テキスト ボックス 81"/>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35983</xdr:rowOff>
    </xdr:from>
    <xdr:to>
      <xdr:col>23</xdr:col>
      <xdr:colOff>184150</xdr:colOff>
      <xdr:row>40</xdr:row>
      <xdr:rowOff>137583</xdr:rowOff>
    </xdr:to>
    <xdr:sp macro="" textlink="">
      <xdr:nvSpPr>
        <xdr:cNvPr id="88" name="楕円 87"/>
        <xdr:cNvSpPr/>
      </xdr:nvSpPr>
      <xdr:spPr>
        <a:xfrm>
          <a:off x="4902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52510</xdr:rowOff>
    </xdr:from>
    <xdr:ext cx="762000" cy="259045"/>
    <xdr:sp macro="" textlink="">
      <xdr:nvSpPr>
        <xdr:cNvPr id="89" name="財政力該当値テキスト"/>
        <xdr:cNvSpPr txBox="1"/>
      </xdr:nvSpPr>
      <xdr:spPr>
        <a:xfrm>
          <a:off x="5041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15875</xdr:rowOff>
    </xdr:from>
    <xdr:to>
      <xdr:col>19</xdr:col>
      <xdr:colOff>184150</xdr:colOff>
      <xdr:row>40</xdr:row>
      <xdr:rowOff>117475</xdr:rowOff>
    </xdr:to>
    <xdr:sp macro="" textlink="">
      <xdr:nvSpPr>
        <xdr:cNvPr id="90" name="楕円 89"/>
        <xdr:cNvSpPr/>
      </xdr:nvSpPr>
      <xdr:spPr>
        <a:xfrm>
          <a:off x="4064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127652</xdr:rowOff>
    </xdr:from>
    <xdr:ext cx="736600" cy="259045"/>
    <xdr:sp macro="" textlink="">
      <xdr:nvSpPr>
        <xdr:cNvPr id="91" name="テキスト ボックス 90"/>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147108</xdr:rowOff>
    </xdr:from>
    <xdr:to>
      <xdr:col>15</xdr:col>
      <xdr:colOff>133350</xdr:colOff>
      <xdr:row>40</xdr:row>
      <xdr:rowOff>77258</xdr:rowOff>
    </xdr:to>
    <xdr:sp macro="" textlink="">
      <xdr:nvSpPr>
        <xdr:cNvPr id="92" name="楕円 91"/>
        <xdr:cNvSpPr/>
      </xdr:nvSpPr>
      <xdr:spPr>
        <a:xfrm>
          <a:off x="3175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87435</xdr:rowOff>
    </xdr:from>
    <xdr:ext cx="762000" cy="259045"/>
    <xdr:sp macro="" textlink="">
      <xdr:nvSpPr>
        <xdr:cNvPr id="93" name="テキスト ボックス 92"/>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167217</xdr:rowOff>
    </xdr:from>
    <xdr:to>
      <xdr:col>11</xdr:col>
      <xdr:colOff>82550</xdr:colOff>
      <xdr:row>40</xdr:row>
      <xdr:rowOff>97367</xdr:rowOff>
    </xdr:to>
    <xdr:sp macro="" textlink="">
      <xdr:nvSpPr>
        <xdr:cNvPr id="94" name="楕円 93"/>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95" name="テキスト ボックス 94"/>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35983</xdr:rowOff>
    </xdr:from>
    <xdr:to>
      <xdr:col>7</xdr:col>
      <xdr:colOff>31750</xdr:colOff>
      <xdr:row>40</xdr:row>
      <xdr:rowOff>137583</xdr:rowOff>
    </xdr:to>
    <xdr:sp macro="" textlink="">
      <xdr:nvSpPr>
        <xdr:cNvPr id="96" name="楕円 95"/>
        <xdr:cNvSpPr/>
      </xdr:nvSpPr>
      <xdr:spPr>
        <a:xfrm>
          <a:off x="1397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147760</xdr:rowOff>
    </xdr:from>
    <xdr:ext cx="762000" cy="259045"/>
    <xdr:sp macro="" textlink="">
      <xdr:nvSpPr>
        <xdr:cNvPr id="97" name="テキスト ボックス 96"/>
        <xdr:cNvSpPr txBox="1"/>
      </xdr:nvSpPr>
      <xdr:spPr>
        <a:xfrm>
          <a:off x="1066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年度の経常収支比率は</a:t>
          </a:r>
          <a:r>
            <a:rPr kumimoji="1" lang="en-US" altLang="ja-JP" sz="1300">
              <a:latin typeface="ＭＳ Ｐゴシック" panose="020B0600070205080204" pitchFamily="50" charset="-128"/>
              <a:ea typeface="ＭＳ Ｐゴシック" panose="020B0600070205080204" pitchFamily="50" charset="-128"/>
            </a:rPr>
            <a:t>99.4</a:t>
          </a:r>
          <a:r>
            <a:rPr kumimoji="1" lang="ja-JP" altLang="en-US" sz="1300">
              <a:latin typeface="ＭＳ Ｐゴシック" panose="020B0600070205080204" pitchFamily="50" charset="-128"/>
              <a:ea typeface="ＭＳ Ｐゴシック" panose="020B0600070205080204" pitchFamily="50" charset="-128"/>
            </a:rPr>
            <a:t>となり、前年度より</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年度は新型コロナウイルス感染症の流行拡大による影響を受けて発行した減収補填債により、経常収支比率が大きく上昇したが、税収への影響が落ち着いたことにより、令和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ポイントの低下となったものの、</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年度は臨時財政対策債の減少、公債費の満期一括償還等により上昇に転じた。類似団体平均（</a:t>
          </a:r>
          <a:r>
            <a:rPr kumimoji="1" lang="en-US" altLang="ja-JP" sz="1300">
              <a:latin typeface="ＭＳ Ｐゴシック" panose="020B0600070205080204" pitchFamily="50" charset="-128"/>
              <a:ea typeface="ＭＳ Ｐゴシック" panose="020B0600070205080204" pitchFamily="50" charset="-128"/>
            </a:rPr>
            <a:t>92.1</a:t>
          </a:r>
          <a:r>
            <a:rPr kumimoji="1" lang="ja-JP" altLang="en-US" sz="1300">
              <a:latin typeface="ＭＳ Ｐゴシック" panose="020B0600070205080204" pitchFamily="50" charset="-128"/>
              <a:ea typeface="ＭＳ Ｐゴシック" panose="020B0600070205080204" pitchFamily="50" charset="-128"/>
            </a:rPr>
            <a:t>％）を大きく上回る水準となっており、今後は既存の経常経費の更なる圧縮を図るとともに、事務事業の選択と集中によって限られた財源の有効かつ効率的な執行に努め、改善していく。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xdr:cNvCxnSpPr/>
      </xdr:nvCxnSpPr>
      <xdr:spPr>
        <a:xfrm flipV="1">
          <a:off x="4953000" y="1013544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109220</xdr:rowOff>
    </xdr:from>
    <xdr:to>
      <xdr:col>23</xdr:col>
      <xdr:colOff>133350</xdr:colOff>
      <xdr:row>67</xdr:row>
      <xdr:rowOff>63923</xdr:rowOff>
    </xdr:to>
    <xdr:cxnSp macro="">
      <xdr:nvCxnSpPr>
        <xdr:cNvPr id="132" name="直線コネクタ 131"/>
        <xdr:cNvCxnSpPr/>
      </xdr:nvCxnSpPr>
      <xdr:spPr>
        <a:xfrm>
          <a:off x="4114800" y="11253470"/>
          <a:ext cx="838200" cy="29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3" name="財政構造の弾力性平均値テキスト"/>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109220</xdr:rowOff>
    </xdr:from>
    <xdr:to>
      <xdr:col>19</xdr:col>
      <xdr:colOff>133350</xdr:colOff>
      <xdr:row>67</xdr:row>
      <xdr:rowOff>80010</xdr:rowOff>
    </xdr:to>
    <xdr:cxnSp macro="">
      <xdr:nvCxnSpPr>
        <xdr:cNvPr id="135" name="直線コネクタ 134"/>
        <xdr:cNvCxnSpPr/>
      </xdr:nvCxnSpPr>
      <xdr:spPr>
        <a:xfrm flipV="1">
          <a:off x="3225800" y="11253470"/>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37" name="テキスト ボックス 136"/>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60960</xdr:rowOff>
    </xdr:from>
    <xdr:to>
      <xdr:col>15</xdr:col>
      <xdr:colOff>82550</xdr:colOff>
      <xdr:row>67</xdr:row>
      <xdr:rowOff>80010</xdr:rowOff>
    </xdr:to>
    <xdr:cxnSp macro="">
      <xdr:nvCxnSpPr>
        <xdr:cNvPr id="138" name="直線コネクタ 137"/>
        <xdr:cNvCxnSpPr/>
      </xdr:nvCxnSpPr>
      <xdr:spPr>
        <a:xfrm>
          <a:off x="2336800" y="1120521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9" name="フローチャート: 判断 138"/>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164694</xdr:rowOff>
    </xdr:from>
    <xdr:ext cx="762000" cy="259045"/>
    <xdr:sp macro="" textlink="">
      <xdr:nvSpPr>
        <xdr:cNvPr id="140" name="テキスト ボックス 139"/>
        <xdr:cNvSpPr txBox="1"/>
      </xdr:nvSpPr>
      <xdr:spPr>
        <a:xfrm>
          <a:off x="2844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63500</xdr:rowOff>
    </xdr:from>
    <xdr:to>
      <xdr:col>11</xdr:col>
      <xdr:colOff>31750</xdr:colOff>
      <xdr:row>65</xdr:row>
      <xdr:rowOff>60960</xdr:rowOff>
    </xdr:to>
    <xdr:cxnSp macro="">
      <xdr:nvCxnSpPr>
        <xdr:cNvPr id="141" name="直線コネクタ 140"/>
        <xdr:cNvCxnSpPr/>
      </xdr:nvCxnSpPr>
      <xdr:spPr>
        <a:xfrm>
          <a:off x="1447800" y="1103630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2" name="フローチャート: 判断 141"/>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3" name="テキスト ボックス 142"/>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44" name="フローチャート: 判断 143"/>
        <xdr:cNvSpPr/>
      </xdr:nvSpPr>
      <xdr:spPr>
        <a:xfrm>
          <a:off x="1397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155381</xdr:rowOff>
    </xdr:from>
    <xdr:ext cx="762000" cy="259045"/>
    <xdr:sp macro="" textlink="">
      <xdr:nvSpPr>
        <xdr:cNvPr id="145" name="テキスト ボックス 144"/>
        <xdr:cNvSpPr txBox="1"/>
      </xdr:nvSpPr>
      <xdr:spPr>
        <a:xfrm>
          <a:off x="1066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13123</xdr:rowOff>
    </xdr:from>
    <xdr:to>
      <xdr:col>23</xdr:col>
      <xdr:colOff>184150</xdr:colOff>
      <xdr:row>67</xdr:row>
      <xdr:rowOff>114723</xdr:rowOff>
    </xdr:to>
    <xdr:sp macro="" textlink="">
      <xdr:nvSpPr>
        <xdr:cNvPr id="151" name="楕円 150"/>
        <xdr:cNvSpPr/>
      </xdr:nvSpPr>
      <xdr:spPr>
        <a:xfrm>
          <a:off x="4902200" y="1150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80450</xdr:rowOff>
    </xdr:from>
    <xdr:ext cx="762000" cy="259045"/>
    <xdr:sp macro="" textlink="">
      <xdr:nvSpPr>
        <xdr:cNvPr id="152" name="財政構造の弾力性該当値テキスト"/>
        <xdr:cNvSpPr txBox="1"/>
      </xdr:nvSpPr>
      <xdr:spPr>
        <a:xfrm>
          <a:off x="5041900" y="11396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58420</xdr:rowOff>
    </xdr:from>
    <xdr:to>
      <xdr:col>19</xdr:col>
      <xdr:colOff>184150</xdr:colOff>
      <xdr:row>65</xdr:row>
      <xdr:rowOff>160020</xdr:rowOff>
    </xdr:to>
    <xdr:sp macro="" textlink="">
      <xdr:nvSpPr>
        <xdr:cNvPr id="153" name="楕円 152"/>
        <xdr:cNvSpPr/>
      </xdr:nvSpPr>
      <xdr:spPr>
        <a:xfrm>
          <a:off x="4064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144797</xdr:rowOff>
    </xdr:from>
    <xdr:ext cx="736600" cy="259045"/>
    <xdr:sp macro="" textlink="">
      <xdr:nvSpPr>
        <xdr:cNvPr id="154" name="テキスト ボックス 153"/>
        <xdr:cNvSpPr txBox="1"/>
      </xdr:nvSpPr>
      <xdr:spPr>
        <a:xfrm>
          <a:off x="3733800" y="1128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29210</xdr:rowOff>
    </xdr:from>
    <xdr:to>
      <xdr:col>15</xdr:col>
      <xdr:colOff>133350</xdr:colOff>
      <xdr:row>67</xdr:row>
      <xdr:rowOff>130810</xdr:rowOff>
    </xdr:to>
    <xdr:sp macro="" textlink="">
      <xdr:nvSpPr>
        <xdr:cNvPr id="155" name="楕円 154"/>
        <xdr:cNvSpPr/>
      </xdr:nvSpPr>
      <xdr:spPr>
        <a:xfrm>
          <a:off x="3175000" y="1151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115587</xdr:rowOff>
    </xdr:from>
    <xdr:ext cx="762000" cy="259045"/>
    <xdr:sp macro="" textlink="">
      <xdr:nvSpPr>
        <xdr:cNvPr id="156" name="テキスト ボックス 155"/>
        <xdr:cNvSpPr txBox="1"/>
      </xdr:nvSpPr>
      <xdr:spPr>
        <a:xfrm>
          <a:off x="2844800" y="1160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10160</xdr:rowOff>
    </xdr:from>
    <xdr:to>
      <xdr:col>11</xdr:col>
      <xdr:colOff>82550</xdr:colOff>
      <xdr:row>65</xdr:row>
      <xdr:rowOff>111760</xdr:rowOff>
    </xdr:to>
    <xdr:sp macro="" textlink="">
      <xdr:nvSpPr>
        <xdr:cNvPr id="157" name="楕円 156"/>
        <xdr:cNvSpPr/>
      </xdr:nvSpPr>
      <xdr:spPr>
        <a:xfrm>
          <a:off x="2286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96537</xdr:rowOff>
    </xdr:from>
    <xdr:ext cx="762000" cy="259045"/>
    <xdr:sp macro="" textlink="">
      <xdr:nvSpPr>
        <xdr:cNvPr id="158" name="テキスト ボックス 157"/>
        <xdr:cNvSpPr txBox="1"/>
      </xdr:nvSpPr>
      <xdr:spPr>
        <a:xfrm>
          <a:off x="1955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12700</xdr:rowOff>
    </xdr:from>
    <xdr:to>
      <xdr:col>7</xdr:col>
      <xdr:colOff>31750</xdr:colOff>
      <xdr:row>64</xdr:row>
      <xdr:rowOff>114300</xdr:rowOff>
    </xdr:to>
    <xdr:sp macro="" textlink="">
      <xdr:nvSpPr>
        <xdr:cNvPr id="159" name="楕円 158"/>
        <xdr:cNvSpPr/>
      </xdr:nvSpPr>
      <xdr:spPr>
        <a:xfrm>
          <a:off x="1397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124477</xdr:rowOff>
    </xdr:from>
    <xdr:ext cx="762000" cy="259045"/>
    <xdr:sp macro="" textlink="">
      <xdr:nvSpPr>
        <xdr:cNvPr id="160" name="テキスト ボックス 159"/>
        <xdr:cNvSpPr txBox="1"/>
      </xdr:nvSpPr>
      <xdr:spPr>
        <a:xfrm>
          <a:off x="1066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a:t>
          </a:r>
          <a:r>
            <a:rPr kumimoji="1" lang="en-US" altLang="ja-JP" sz="1300">
              <a:latin typeface="ＭＳ Ｐゴシック" panose="020B0600070205080204" pitchFamily="50" charset="-128"/>
              <a:ea typeface="ＭＳ Ｐゴシック" panose="020B0600070205080204" pitchFamily="50" charset="-128"/>
            </a:rPr>
            <a:t>145,011</a:t>
          </a:r>
          <a:r>
            <a:rPr kumimoji="1" lang="ja-JP" altLang="en-US" sz="1300">
              <a:latin typeface="ＭＳ Ｐゴシック" panose="020B0600070205080204" pitchFamily="50" charset="-128"/>
              <a:ea typeface="ＭＳ Ｐゴシック" panose="020B0600070205080204" pitchFamily="50" charset="-128"/>
            </a:rPr>
            <a:t>円となり、前年度より</a:t>
          </a:r>
          <a:r>
            <a:rPr kumimoji="1" lang="en-US" altLang="ja-JP" sz="1300">
              <a:latin typeface="ＭＳ Ｐゴシック" panose="020B0600070205080204" pitchFamily="50" charset="-128"/>
              <a:ea typeface="ＭＳ Ｐゴシック" panose="020B0600070205080204" pitchFamily="50" charset="-128"/>
            </a:rPr>
            <a:t>1,516</a:t>
          </a:r>
          <a:r>
            <a:rPr kumimoji="1" lang="ja-JP" altLang="en-US" sz="1300">
              <a:latin typeface="ＭＳ Ｐゴシック" panose="020B0600070205080204" pitchFamily="50" charset="-128"/>
              <a:ea typeface="ＭＳ Ｐゴシック" panose="020B0600070205080204" pitchFamily="50" charset="-128"/>
            </a:rPr>
            <a:t>円増加した。引き続き宮城県平均（</a:t>
          </a:r>
          <a:r>
            <a:rPr kumimoji="1" lang="en-US" altLang="ja-JP" sz="1300">
              <a:latin typeface="ＭＳ Ｐゴシック" panose="020B0600070205080204" pitchFamily="50" charset="-128"/>
              <a:ea typeface="ＭＳ Ｐゴシック" panose="020B0600070205080204" pitchFamily="50" charset="-128"/>
            </a:rPr>
            <a:t>190,906</a:t>
          </a:r>
          <a:r>
            <a:rPr kumimoji="1" lang="ja-JP" altLang="en-US" sz="1300">
              <a:latin typeface="ＭＳ Ｐゴシック" panose="020B0600070205080204" pitchFamily="50" charset="-128"/>
              <a:ea typeface="ＭＳ Ｐゴシック" panose="020B0600070205080204" pitchFamily="50" charset="-128"/>
            </a:rPr>
            <a:t>円）を下回っているものの、類似団体平均（</a:t>
          </a:r>
          <a:r>
            <a:rPr kumimoji="1" lang="en-US" altLang="ja-JP" sz="1300">
              <a:latin typeface="ＭＳ Ｐゴシック" panose="020B0600070205080204" pitchFamily="50" charset="-128"/>
              <a:ea typeface="ＭＳ Ｐゴシック" panose="020B0600070205080204" pitchFamily="50" charset="-128"/>
            </a:rPr>
            <a:t>136,588</a:t>
          </a:r>
          <a:r>
            <a:rPr kumimoji="1" lang="ja-JP" altLang="en-US" sz="1300">
              <a:latin typeface="ＭＳ Ｐゴシック" panose="020B0600070205080204" pitchFamily="50" charset="-128"/>
              <a:ea typeface="ＭＳ Ｐゴシック" panose="020B0600070205080204" pitchFamily="50" charset="-128"/>
            </a:rPr>
            <a:t>円）は上回っている。</a:t>
          </a:r>
        </a:p>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引き続き行った新型コロナウイルス感染症対策や指定管理料の増等により、水準は高い状態で保たれている。引き続き、必要な質と量を維持しながら、継続的な見直しに取り組んでいく。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92" name="直線コネクタ 191"/>
        <xdr:cNvCxnSpPr/>
      </xdr:nvCxnSpPr>
      <xdr:spPr>
        <a:xfrm flipV="1">
          <a:off x="4953000" y="13863382"/>
          <a:ext cx="0" cy="16732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macro="" textlink="">
      <xdr:nvSpPr>
        <xdr:cNvPr id="193" name="人件費・物件費等の状況最小値テキスト"/>
        <xdr:cNvSpPr txBox="1"/>
      </xdr:nvSpPr>
      <xdr:spPr>
        <a:xfrm>
          <a:off x="5041900" y="1550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4" name="直線コネクタ 193"/>
        <xdr:cNvCxnSpPr/>
      </xdr:nvCxnSpPr>
      <xdr:spPr>
        <a:xfrm>
          <a:off x="4864100" y="1553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macro="" textlink="">
      <xdr:nvSpPr>
        <xdr:cNvPr id="195" name="人件費・物件費等の状況最大値テキスト"/>
        <xdr:cNvSpPr txBox="1"/>
      </xdr:nvSpPr>
      <xdr:spPr>
        <a:xfrm>
          <a:off x="5041900" y="1360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6" name="直線コネクタ 195"/>
        <xdr:cNvCxnSpPr/>
      </xdr:nvCxnSpPr>
      <xdr:spPr>
        <a:xfrm>
          <a:off x="4864100" y="13863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127547</xdr:rowOff>
    </xdr:from>
    <xdr:to>
      <xdr:col>23</xdr:col>
      <xdr:colOff>133350</xdr:colOff>
      <xdr:row>83</xdr:row>
      <xdr:rowOff>144966</xdr:rowOff>
    </xdr:to>
    <xdr:cxnSp macro="">
      <xdr:nvCxnSpPr>
        <xdr:cNvPr id="197" name="直線コネクタ 196"/>
        <xdr:cNvCxnSpPr/>
      </xdr:nvCxnSpPr>
      <xdr:spPr>
        <a:xfrm>
          <a:off x="4114800" y="14357897"/>
          <a:ext cx="838200" cy="1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13910</xdr:rowOff>
    </xdr:from>
    <xdr:ext cx="762000" cy="259045"/>
    <xdr:sp macro="" textlink="">
      <xdr:nvSpPr>
        <xdr:cNvPr id="198" name="人件費・物件費等の状況平均値テキスト"/>
        <xdr:cNvSpPr txBox="1"/>
      </xdr:nvSpPr>
      <xdr:spPr>
        <a:xfrm>
          <a:off x="5041900" y="14072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macro="" textlink="">
      <xdr:nvSpPr>
        <xdr:cNvPr id="199" name="フローチャート: 判断 198"/>
        <xdr:cNvSpPr/>
      </xdr:nvSpPr>
      <xdr:spPr>
        <a:xfrm>
          <a:off x="4902200" y="1422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127547</xdr:rowOff>
    </xdr:from>
    <xdr:to>
      <xdr:col>19</xdr:col>
      <xdr:colOff>133350</xdr:colOff>
      <xdr:row>84</xdr:row>
      <xdr:rowOff>48791</xdr:rowOff>
    </xdr:to>
    <xdr:cxnSp macro="">
      <xdr:nvCxnSpPr>
        <xdr:cNvPr id="200" name="直線コネクタ 199"/>
        <xdr:cNvCxnSpPr/>
      </xdr:nvCxnSpPr>
      <xdr:spPr>
        <a:xfrm flipV="1">
          <a:off x="3225800" y="14357897"/>
          <a:ext cx="889000" cy="9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macro="" textlink="">
      <xdr:nvSpPr>
        <xdr:cNvPr id="201" name="フローチャート: 判断 200"/>
        <xdr:cNvSpPr/>
      </xdr:nvSpPr>
      <xdr:spPr>
        <a:xfrm>
          <a:off x="40640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63853</xdr:rowOff>
    </xdr:from>
    <xdr:ext cx="736600" cy="259045"/>
    <xdr:sp macro="" textlink="">
      <xdr:nvSpPr>
        <xdr:cNvPr id="202" name="テキスト ボックス 201"/>
        <xdr:cNvSpPr txBox="1"/>
      </xdr:nvSpPr>
      <xdr:spPr>
        <a:xfrm>
          <a:off x="3733800" y="13951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167098</xdr:rowOff>
    </xdr:from>
    <xdr:to>
      <xdr:col>15</xdr:col>
      <xdr:colOff>82550</xdr:colOff>
      <xdr:row>84</xdr:row>
      <xdr:rowOff>48791</xdr:rowOff>
    </xdr:to>
    <xdr:cxnSp macro="">
      <xdr:nvCxnSpPr>
        <xdr:cNvPr id="203" name="直線コネクタ 202"/>
        <xdr:cNvCxnSpPr/>
      </xdr:nvCxnSpPr>
      <xdr:spPr>
        <a:xfrm>
          <a:off x="2336800" y="14225998"/>
          <a:ext cx="889000" cy="22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30580</xdr:rowOff>
    </xdr:from>
    <xdr:to>
      <xdr:col>15</xdr:col>
      <xdr:colOff>133350</xdr:colOff>
      <xdr:row>82</xdr:row>
      <xdr:rowOff>132180</xdr:rowOff>
    </xdr:to>
    <xdr:sp macro="" textlink="">
      <xdr:nvSpPr>
        <xdr:cNvPr id="204" name="フローチャート: 判断 203"/>
        <xdr:cNvSpPr/>
      </xdr:nvSpPr>
      <xdr:spPr>
        <a:xfrm>
          <a:off x="3175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142357</xdr:rowOff>
    </xdr:from>
    <xdr:ext cx="762000" cy="259045"/>
    <xdr:sp macro="" textlink="">
      <xdr:nvSpPr>
        <xdr:cNvPr id="205" name="テキスト ボックス 204"/>
        <xdr:cNvSpPr txBox="1"/>
      </xdr:nvSpPr>
      <xdr:spPr>
        <a:xfrm>
          <a:off x="2844800" y="1385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101614</xdr:rowOff>
    </xdr:from>
    <xdr:to>
      <xdr:col>11</xdr:col>
      <xdr:colOff>31750</xdr:colOff>
      <xdr:row>82</xdr:row>
      <xdr:rowOff>167098</xdr:rowOff>
    </xdr:to>
    <xdr:cxnSp macro="">
      <xdr:nvCxnSpPr>
        <xdr:cNvPr id="206" name="直線コネクタ 205"/>
        <xdr:cNvCxnSpPr/>
      </xdr:nvCxnSpPr>
      <xdr:spPr>
        <a:xfrm>
          <a:off x="1447800" y="14160514"/>
          <a:ext cx="889000" cy="6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71462</xdr:rowOff>
    </xdr:from>
    <xdr:to>
      <xdr:col>11</xdr:col>
      <xdr:colOff>82550</xdr:colOff>
      <xdr:row>82</xdr:row>
      <xdr:rowOff>1612</xdr:rowOff>
    </xdr:to>
    <xdr:sp macro="" textlink="">
      <xdr:nvSpPr>
        <xdr:cNvPr id="207" name="フローチャート: 判断 206"/>
        <xdr:cNvSpPr/>
      </xdr:nvSpPr>
      <xdr:spPr>
        <a:xfrm>
          <a:off x="2286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11789</xdr:rowOff>
    </xdr:from>
    <xdr:ext cx="762000" cy="259045"/>
    <xdr:sp macro="" textlink="">
      <xdr:nvSpPr>
        <xdr:cNvPr id="208" name="テキスト ボックス 207"/>
        <xdr:cNvSpPr txBox="1"/>
      </xdr:nvSpPr>
      <xdr:spPr>
        <a:xfrm>
          <a:off x="1955800" y="1372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28178</xdr:rowOff>
    </xdr:from>
    <xdr:to>
      <xdr:col>7</xdr:col>
      <xdr:colOff>31750</xdr:colOff>
      <xdr:row>81</xdr:row>
      <xdr:rowOff>129778</xdr:rowOff>
    </xdr:to>
    <xdr:sp macro="" textlink="">
      <xdr:nvSpPr>
        <xdr:cNvPr id="209" name="フローチャート: 判断 208"/>
        <xdr:cNvSpPr/>
      </xdr:nvSpPr>
      <xdr:spPr>
        <a:xfrm>
          <a:off x="1397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139955</xdr:rowOff>
    </xdr:from>
    <xdr:ext cx="762000" cy="259045"/>
    <xdr:sp macro="" textlink="">
      <xdr:nvSpPr>
        <xdr:cNvPr id="210" name="テキスト ボックス 209"/>
        <xdr:cNvSpPr txBox="1"/>
      </xdr:nvSpPr>
      <xdr:spPr>
        <a:xfrm>
          <a:off x="1066800" y="136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94166</xdr:rowOff>
    </xdr:from>
    <xdr:to>
      <xdr:col>23</xdr:col>
      <xdr:colOff>184150</xdr:colOff>
      <xdr:row>84</xdr:row>
      <xdr:rowOff>24316</xdr:rowOff>
    </xdr:to>
    <xdr:sp macro="" textlink="">
      <xdr:nvSpPr>
        <xdr:cNvPr id="216" name="楕円 215"/>
        <xdr:cNvSpPr/>
      </xdr:nvSpPr>
      <xdr:spPr>
        <a:xfrm>
          <a:off x="4902200" y="1432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66243</xdr:rowOff>
    </xdr:from>
    <xdr:ext cx="762000" cy="259045"/>
    <xdr:sp macro="" textlink="">
      <xdr:nvSpPr>
        <xdr:cNvPr id="217" name="人件費・物件費等の状況該当値テキスト"/>
        <xdr:cNvSpPr txBox="1"/>
      </xdr:nvSpPr>
      <xdr:spPr>
        <a:xfrm>
          <a:off x="5041900" y="14296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76747</xdr:rowOff>
    </xdr:from>
    <xdr:to>
      <xdr:col>19</xdr:col>
      <xdr:colOff>184150</xdr:colOff>
      <xdr:row>84</xdr:row>
      <xdr:rowOff>6897</xdr:rowOff>
    </xdr:to>
    <xdr:sp macro="" textlink="">
      <xdr:nvSpPr>
        <xdr:cNvPr id="218" name="楕円 217"/>
        <xdr:cNvSpPr/>
      </xdr:nvSpPr>
      <xdr:spPr>
        <a:xfrm>
          <a:off x="4064000" y="1430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163124</xdr:rowOff>
    </xdr:from>
    <xdr:ext cx="736600" cy="259045"/>
    <xdr:sp macro="" textlink="">
      <xdr:nvSpPr>
        <xdr:cNvPr id="219" name="テキスト ボックス 218"/>
        <xdr:cNvSpPr txBox="1"/>
      </xdr:nvSpPr>
      <xdr:spPr>
        <a:xfrm>
          <a:off x="3733800" y="14393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169441</xdr:rowOff>
    </xdr:from>
    <xdr:to>
      <xdr:col>15</xdr:col>
      <xdr:colOff>133350</xdr:colOff>
      <xdr:row>84</xdr:row>
      <xdr:rowOff>99591</xdr:rowOff>
    </xdr:to>
    <xdr:sp macro="" textlink="">
      <xdr:nvSpPr>
        <xdr:cNvPr id="220" name="楕円 219"/>
        <xdr:cNvSpPr/>
      </xdr:nvSpPr>
      <xdr:spPr>
        <a:xfrm>
          <a:off x="3175000" y="1439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84368</xdr:rowOff>
    </xdr:from>
    <xdr:ext cx="762000" cy="259045"/>
    <xdr:sp macro="" textlink="">
      <xdr:nvSpPr>
        <xdr:cNvPr id="221" name="テキスト ボックス 220"/>
        <xdr:cNvSpPr txBox="1"/>
      </xdr:nvSpPr>
      <xdr:spPr>
        <a:xfrm>
          <a:off x="2844800" y="1448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116298</xdr:rowOff>
    </xdr:from>
    <xdr:to>
      <xdr:col>11</xdr:col>
      <xdr:colOff>82550</xdr:colOff>
      <xdr:row>83</xdr:row>
      <xdr:rowOff>46448</xdr:rowOff>
    </xdr:to>
    <xdr:sp macro="" textlink="">
      <xdr:nvSpPr>
        <xdr:cNvPr id="222" name="楕円 221"/>
        <xdr:cNvSpPr/>
      </xdr:nvSpPr>
      <xdr:spPr>
        <a:xfrm>
          <a:off x="2286000" y="1417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31225</xdr:rowOff>
    </xdr:from>
    <xdr:ext cx="762000" cy="259045"/>
    <xdr:sp macro="" textlink="">
      <xdr:nvSpPr>
        <xdr:cNvPr id="223" name="テキスト ボックス 222"/>
        <xdr:cNvSpPr txBox="1"/>
      </xdr:nvSpPr>
      <xdr:spPr>
        <a:xfrm>
          <a:off x="1955800" y="1426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50814</xdr:rowOff>
    </xdr:from>
    <xdr:to>
      <xdr:col>7</xdr:col>
      <xdr:colOff>31750</xdr:colOff>
      <xdr:row>82</xdr:row>
      <xdr:rowOff>152414</xdr:rowOff>
    </xdr:to>
    <xdr:sp macro="" textlink="">
      <xdr:nvSpPr>
        <xdr:cNvPr id="224" name="楕円 223"/>
        <xdr:cNvSpPr/>
      </xdr:nvSpPr>
      <xdr:spPr>
        <a:xfrm>
          <a:off x="1397000" y="1410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137191</xdr:rowOff>
    </xdr:from>
    <xdr:ext cx="762000" cy="259045"/>
    <xdr:sp macro="" textlink="">
      <xdr:nvSpPr>
        <xdr:cNvPr id="225" name="テキスト ボックス 224"/>
        <xdr:cNvSpPr txBox="1"/>
      </xdr:nvSpPr>
      <xdr:spPr>
        <a:xfrm>
          <a:off x="1066800" y="14196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専門的な業務に対応するため、定年退職後の方を市任期付職員として採用しており、経験年数が多いにも関わらず、給料の低い職員が多く、全国市平均よりラスパイレス指数が低い状況となっている。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6" name="直線コネクタ 255"/>
        <xdr:cNvCxnSpPr/>
      </xdr:nvCxnSpPr>
      <xdr:spPr>
        <a:xfrm flipV="1">
          <a:off x="17018000" y="13915571"/>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7" name="給与水準   （国との比較）最小値テキスト"/>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8" name="直線コネクタ 257"/>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9"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60" name="直線コネクタ 259"/>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30843</xdr:rowOff>
    </xdr:from>
    <xdr:to>
      <xdr:col>81</xdr:col>
      <xdr:colOff>44450</xdr:colOff>
      <xdr:row>84</xdr:row>
      <xdr:rowOff>134257</xdr:rowOff>
    </xdr:to>
    <xdr:cxnSp macro="">
      <xdr:nvCxnSpPr>
        <xdr:cNvPr id="261" name="直線コネクタ 260"/>
        <xdr:cNvCxnSpPr/>
      </xdr:nvCxnSpPr>
      <xdr:spPr>
        <a:xfrm>
          <a:off x="16179800" y="14432643"/>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5641</xdr:rowOff>
    </xdr:from>
    <xdr:ext cx="762000" cy="259045"/>
    <xdr:sp macro="" textlink="">
      <xdr:nvSpPr>
        <xdr:cNvPr id="262" name="給与水準   （国との比較）平均値テキスト"/>
        <xdr:cNvSpPr txBox="1"/>
      </xdr:nvSpPr>
      <xdr:spPr>
        <a:xfrm>
          <a:off x="17106900" y="1475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3" name="フローチャート: 判断 262"/>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150586</xdr:rowOff>
    </xdr:from>
    <xdr:to>
      <xdr:col>77</xdr:col>
      <xdr:colOff>44450</xdr:colOff>
      <xdr:row>84</xdr:row>
      <xdr:rowOff>30843</xdr:rowOff>
    </xdr:to>
    <xdr:cxnSp macro="">
      <xdr:nvCxnSpPr>
        <xdr:cNvPr id="264" name="直線コネクタ 263"/>
        <xdr:cNvCxnSpPr/>
      </xdr:nvCxnSpPr>
      <xdr:spPr>
        <a:xfrm>
          <a:off x="15290800" y="1438093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6" name="テキスト ボックス 265"/>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166914</xdr:rowOff>
    </xdr:from>
    <xdr:to>
      <xdr:col>72</xdr:col>
      <xdr:colOff>203200</xdr:colOff>
      <xdr:row>83</xdr:row>
      <xdr:rowOff>150586</xdr:rowOff>
    </xdr:to>
    <xdr:cxnSp macro="">
      <xdr:nvCxnSpPr>
        <xdr:cNvPr id="267" name="直線コネクタ 266"/>
        <xdr:cNvCxnSpPr/>
      </xdr:nvCxnSpPr>
      <xdr:spPr>
        <a:xfrm>
          <a:off x="14401800" y="14225814"/>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8" name="フローチャート: 判断 267"/>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9" name="テキスト ボックス 268"/>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166914</xdr:rowOff>
    </xdr:from>
    <xdr:to>
      <xdr:col>68</xdr:col>
      <xdr:colOff>152400</xdr:colOff>
      <xdr:row>83</xdr:row>
      <xdr:rowOff>81643</xdr:rowOff>
    </xdr:to>
    <xdr:cxnSp macro="">
      <xdr:nvCxnSpPr>
        <xdr:cNvPr id="270" name="直線コネクタ 269"/>
        <xdr:cNvCxnSpPr/>
      </xdr:nvCxnSpPr>
      <xdr:spPr>
        <a:xfrm flipV="1">
          <a:off x="13512800" y="1422581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71" name="フローチャート: 判断 270"/>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2" name="テキスト ボックス 271"/>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4" name="テキスト ボックス 273"/>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80" name="楕円 279"/>
        <xdr:cNvSpPr/>
      </xdr:nvSpPr>
      <xdr:spPr>
        <a:xfrm>
          <a:off x="169672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99984</xdr:rowOff>
    </xdr:from>
    <xdr:ext cx="762000" cy="259045"/>
    <xdr:sp macro="" textlink="">
      <xdr:nvSpPr>
        <xdr:cNvPr id="281" name="給与水準   （国との比較）該当値テキスト"/>
        <xdr:cNvSpPr txBox="1"/>
      </xdr:nvSpPr>
      <xdr:spPr>
        <a:xfrm>
          <a:off x="171069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151493</xdr:rowOff>
    </xdr:from>
    <xdr:to>
      <xdr:col>77</xdr:col>
      <xdr:colOff>95250</xdr:colOff>
      <xdr:row>84</xdr:row>
      <xdr:rowOff>81643</xdr:rowOff>
    </xdr:to>
    <xdr:sp macro="" textlink="">
      <xdr:nvSpPr>
        <xdr:cNvPr id="282" name="楕円 281"/>
        <xdr:cNvSpPr/>
      </xdr:nvSpPr>
      <xdr:spPr>
        <a:xfrm>
          <a:off x="16129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91820</xdr:rowOff>
    </xdr:from>
    <xdr:ext cx="736600" cy="259045"/>
    <xdr:sp macro="" textlink="">
      <xdr:nvSpPr>
        <xdr:cNvPr id="283" name="テキスト ボックス 282"/>
        <xdr:cNvSpPr txBox="1"/>
      </xdr:nvSpPr>
      <xdr:spPr>
        <a:xfrm>
          <a:off x="15798800" y="1415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99786</xdr:rowOff>
    </xdr:from>
    <xdr:to>
      <xdr:col>73</xdr:col>
      <xdr:colOff>44450</xdr:colOff>
      <xdr:row>84</xdr:row>
      <xdr:rowOff>29936</xdr:rowOff>
    </xdr:to>
    <xdr:sp macro="" textlink="">
      <xdr:nvSpPr>
        <xdr:cNvPr id="284" name="楕円 283"/>
        <xdr:cNvSpPr/>
      </xdr:nvSpPr>
      <xdr:spPr>
        <a:xfrm>
          <a:off x="15240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40113</xdr:rowOff>
    </xdr:from>
    <xdr:ext cx="762000" cy="259045"/>
    <xdr:sp macro="" textlink="">
      <xdr:nvSpPr>
        <xdr:cNvPr id="285" name="テキスト ボックス 284"/>
        <xdr:cNvSpPr txBox="1"/>
      </xdr:nvSpPr>
      <xdr:spPr>
        <a:xfrm>
          <a:off x="14909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116114</xdr:rowOff>
    </xdr:from>
    <xdr:to>
      <xdr:col>68</xdr:col>
      <xdr:colOff>203200</xdr:colOff>
      <xdr:row>83</xdr:row>
      <xdr:rowOff>46264</xdr:rowOff>
    </xdr:to>
    <xdr:sp macro="" textlink="">
      <xdr:nvSpPr>
        <xdr:cNvPr id="286" name="楕円 285"/>
        <xdr:cNvSpPr/>
      </xdr:nvSpPr>
      <xdr:spPr>
        <a:xfrm>
          <a:off x="14351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56441</xdr:rowOff>
    </xdr:from>
    <xdr:ext cx="762000" cy="259045"/>
    <xdr:sp macro="" textlink="">
      <xdr:nvSpPr>
        <xdr:cNvPr id="287" name="テキスト ボックス 286"/>
        <xdr:cNvSpPr txBox="1"/>
      </xdr:nvSpPr>
      <xdr:spPr>
        <a:xfrm>
          <a:off x="14020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30843</xdr:rowOff>
    </xdr:from>
    <xdr:to>
      <xdr:col>64</xdr:col>
      <xdr:colOff>152400</xdr:colOff>
      <xdr:row>83</xdr:row>
      <xdr:rowOff>132443</xdr:rowOff>
    </xdr:to>
    <xdr:sp macro="" textlink="">
      <xdr:nvSpPr>
        <xdr:cNvPr id="288" name="楕円 287"/>
        <xdr:cNvSpPr/>
      </xdr:nvSpPr>
      <xdr:spPr>
        <a:xfrm>
          <a:off x="13462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142620</xdr:rowOff>
    </xdr:from>
    <xdr:ext cx="762000" cy="259045"/>
    <xdr:sp macro="" textlink="">
      <xdr:nvSpPr>
        <xdr:cNvPr id="289" name="テキスト ボックス 288"/>
        <xdr:cNvSpPr txBox="1"/>
      </xdr:nvSpPr>
      <xdr:spPr>
        <a:xfrm>
          <a:off x="13131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人口千人当たりの職員数が</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人減少しているが、職員数については横ばいで推移している。</a:t>
          </a:r>
        </a:p>
        <a:p>
          <a:r>
            <a:rPr kumimoji="1" lang="ja-JP" altLang="en-US" sz="1300">
              <a:latin typeface="ＭＳ Ｐゴシック" panose="020B0600070205080204" pitchFamily="50" charset="-128"/>
              <a:ea typeface="ＭＳ Ｐゴシック" panose="020B0600070205080204" pitchFamily="50" charset="-128"/>
            </a:rPr>
            <a:t>　類似団体平均を上回っているが、類似団体分類が</a:t>
          </a:r>
          <a:r>
            <a:rPr kumimoji="1" lang="en-US" altLang="ja-JP" sz="1300">
              <a:latin typeface="ＭＳ Ｐゴシック" panose="020B0600070205080204" pitchFamily="50" charset="-128"/>
              <a:ea typeface="ＭＳ Ｐゴシック" panose="020B0600070205080204" pitchFamily="50" charset="-128"/>
            </a:rPr>
            <a:t>H24.4.1</a:t>
          </a:r>
          <a:r>
            <a:rPr kumimoji="1" lang="ja-JP" altLang="en-US" sz="1300">
              <a:latin typeface="ＭＳ Ｐゴシック" panose="020B0600070205080204" pitchFamily="50" charset="-128"/>
              <a:ea typeface="ＭＳ Ｐゴシック" panose="020B0600070205080204" pitchFamily="50" charset="-128"/>
            </a:rPr>
            <a:t>時点で</a:t>
          </a:r>
          <a:r>
            <a:rPr kumimoji="1" lang="en-US" altLang="ja-JP" sz="1300">
              <a:latin typeface="ＭＳ Ｐゴシック" panose="020B0600070205080204" pitchFamily="50" charset="-128"/>
              <a:ea typeface="ＭＳ Ｐゴシック" panose="020B0600070205080204" pitchFamily="50" charset="-128"/>
            </a:rPr>
            <a:t>Ⅱ-1</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Ⅱ-3</a:t>
          </a:r>
          <a:r>
            <a:rPr kumimoji="1" lang="ja-JP" altLang="en-US" sz="1300">
              <a:latin typeface="ＭＳ Ｐゴシック" panose="020B0600070205080204" pitchFamily="50" charset="-128"/>
              <a:ea typeface="ＭＳ Ｐゴシック" panose="020B0600070205080204" pitchFamily="50" charset="-128"/>
            </a:rPr>
            <a:t>に変更となったことによる影響と捉えている。</a:t>
          </a:r>
        </a:p>
        <a:p>
          <a:r>
            <a:rPr kumimoji="1" lang="ja-JP" altLang="en-US" sz="1300">
              <a:latin typeface="ＭＳ Ｐゴシック" panose="020B0600070205080204" pitchFamily="50" charset="-128"/>
              <a:ea typeface="ＭＳ Ｐゴシック" panose="020B0600070205080204" pitchFamily="50" charset="-128"/>
            </a:rPr>
            <a:t>　全国平均及び宮城県平均と比較すると大きく下回っている状況ではあるが、「定員管理計画」に基づき、適正な定員管理を進めていく。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9" name="直線コネクタ 318"/>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20" name="定員管理の状況最小値テキスト"/>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21" name="直線コネクタ 320"/>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2" name="定員管理の状況最大値テキスト"/>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3" name="直線コネクタ 322"/>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159596</xdr:rowOff>
    </xdr:from>
    <xdr:to>
      <xdr:col>81</xdr:col>
      <xdr:colOff>44450</xdr:colOff>
      <xdr:row>61</xdr:row>
      <xdr:rowOff>169651</xdr:rowOff>
    </xdr:to>
    <xdr:cxnSp macro="">
      <xdr:nvCxnSpPr>
        <xdr:cNvPr id="324" name="直線コネクタ 323"/>
        <xdr:cNvCxnSpPr/>
      </xdr:nvCxnSpPr>
      <xdr:spPr>
        <a:xfrm flipV="1">
          <a:off x="16179800" y="10618046"/>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8696</xdr:rowOff>
    </xdr:from>
    <xdr:ext cx="762000" cy="259045"/>
    <xdr:sp macro="" textlink="">
      <xdr:nvSpPr>
        <xdr:cNvPr id="325" name="定員管理の状況平均値テキスト"/>
        <xdr:cNvSpPr txBox="1"/>
      </xdr:nvSpPr>
      <xdr:spPr>
        <a:xfrm>
          <a:off x="17106900" y="10295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6" name="フローチャート: 判断 325"/>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167640</xdr:rowOff>
    </xdr:from>
    <xdr:to>
      <xdr:col>77</xdr:col>
      <xdr:colOff>44450</xdr:colOff>
      <xdr:row>61</xdr:row>
      <xdr:rowOff>169651</xdr:rowOff>
    </xdr:to>
    <xdr:cxnSp macro="">
      <xdr:nvCxnSpPr>
        <xdr:cNvPr id="327" name="直線コネクタ 326"/>
        <xdr:cNvCxnSpPr/>
      </xdr:nvCxnSpPr>
      <xdr:spPr>
        <a:xfrm>
          <a:off x="15290800" y="10626090"/>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8" name="フローチャート: 判断 327"/>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97913</xdr:rowOff>
    </xdr:from>
    <xdr:ext cx="736600" cy="259045"/>
    <xdr:sp macro="" textlink="">
      <xdr:nvSpPr>
        <xdr:cNvPr id="329" name="テキスト ボックス 328"/>
        <xdr:cNvSpPr txBox="1"/>
      </xdr:nvSpPr>
      <xdr:spPr>
        <a:xfrm>
          <a:off x="15798800" y="102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155575</xdr:rowOff>
    </xdr:from>
    <xdr:to>
      <xdr:col>72</xdr:col>
      <xdr:colOff>203200</xdr:colOff>
      <xdr:row>61</xdr:row>
      <xdr:rowOff>167640</xdr:rowOff>
    </xdr:to>
    <xdr:cxnSp macro="">
      <xdr:nvCxnSpPr>
        <xdr:cNvPr id="330" name="直線コネクタ 329"/>
        <xdr:cNvCxnSpPr/>
      </xdr:nvCxnSpPr>
      <xdr:spPr>
        <a:xfrm>
          <a:off x="14401800" y="1061402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31" name="フローチャート: 判断 330"/>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71772</xdr:rowOff>
    </xdr:from>
    <xdr:ext cx="762000" cy="259045"/>
    <xdr:sp macro="" textlink="">
      <xdr:nvSpPr>
        <xdr:cNvPr id="332" name="テキスト ボックス 331"/>
        <xdr:cNvSpPr txBox="1"/>
      </xdr:nvSpPr>
      <xdr:spPr>
        <a:xfrm>
          <a:off x="14909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151554</xdr:rowOff>
    </xdr:from>
    <xdr:to>
      <xdr:col>68</xdr:col>
      <xdr:colOff>152400</xdr:colOff>
      <xdr:row>61</xdr:row>
      <xdr:rowOff>155575</xdr:rowOff>
    </xdr:to>
    <xdr:cxnSp macro="">
      <xdr:nvCxnSpPr>
        <xdr:cNvPr id="333" name="直線コネクタ 332"/>
        <xdr:cNvCxnSpPr/>
      </xdr:nvCxnSpPr>
      <xdr:spPr>
        <a:xfrm>
          <a:off x="13512800" y="10610004"/>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117369</xdr:rowOff>
    </xdr:from>
    <xdr:to>
      <xdr:col>68</xdr:col>
      <xdr:colOff>203200</xdr:colOff>
      <xdr:row>61</xdr:row>
      <xdr:rowOff>47519</xdr:rowOff>
    </xdr:to>
    <xdr:sp macro="" textlink="">
      <xdr:nvSpPr>
        <xdr:cNvPr id="334" name="フローチャート: 判断 333"/>
        <xdr:cNvSpPr/>
      </xdr:nvSpPr>
      <xdr:spPr>
        <a:xfrm>
          <a:off x="14351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57696</xdr:rowOff>
    </xdr:from>
    <xdr:ext cx="762000" cy="259045"/>
    <xdr:sp macro="" textlink="">
      <xdr:nvSpPr>
        <xdr:cNvPr id="335" name="テキスト ボックス 334"/>
        <xdr:cNvSpPr txBox="1"/>
      </xdr:nvSpPr>
      <xdr:spPr>
        <a:xfrm>
          <a:off x="14020800" y="1017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36" name="フローチャート: 判断 335"/>
        <xdr:cNvSpPr/>
      </xdr:nvSpPr>
      <xdr:spPr>
        <a:xfrm>
          <a:off x="13462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41609</xdr:rowOff>
    </xdr:from>
    <xdr:ext cx="762000" cy="259045"/>
    <xdr:sp macro="" textlink="">
      <xdr:nvSpPr>
        <xdr:cNvPr id="337" name="テキスト ボックス 336"/>
        <xdr:cNvSpPr txBox="1"/>
      </xdr:nvSpPr>
      <xdr:spPr>
        <a:xfrm>
          <a:off x="13131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108796</xdr:rowOff>
    </xdr:from>
    <xdr:to>
      <xdr:col>81</xdr:col>
      <xdr:colOff>95250</xdr:colOff>
      <xdr:row>62</xdr:row>
      <xdr:rowOff>38946</xdr:rowOff>
    </xdr:to>
    <xdr:sp macro="" textlink="">
      <xdr:nvSpPr>
        <xdr:cNvPr id="343" name="楕円 342"/>
        <xdr:cNvSpPr/>
      </xdr:nvSpPr>
      <xdr:spPr>
        <a:xfrm>
          <a:off x="169672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80873</xdr:rowOff>
    </xdr:from>
    <xdr:ext cx="762000" cy="259045"/>
    <xdr:sp macro="" textlink="">
      <xdr:nvSpPr>
        <xdr:cNvPr id="344" name="定員管理の状況該当値テキスト"/>
        <xdr:cNvSpPr txBox="1"/>
      </xdr:nvSpPr>
      <xdr:spPr>
        <a:xfrm>
          <a:off x="17106900" y="1053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118851</xdr:rowOff>
    </xdr:from>
    <xdr:to>
      <xdr:col>77</xdr:col>
      <xdr:colOff>95250</xdr:colOff>
      <xdr:row>62</xdr:row>
      <xdr:rowOff>49001</xdr:rowOff>
    </xdr:to>
    <xdr:sp macro="" textlink="">
      <xdr:nvSpPr>
        <xdr:cNvPr id="345" name="楕円 344"/>
        <xdr:cNvSpPr/>
      </xdr:nvSpPr>
      <xdr:spPr>
        <a:xfrm>
          <a:off x="16129000" y="1057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33778</xdr:rowOff>
    </xdr:from>
    <xdr:ext cx="736600" cy="259045"/>
    <xdr:sp macro="" textlink="">
      <xdr:nvSpPr>
        <xdr:cNvPr id="346" name="テキスト ボックス 345"/>
        <xdr:cNvSpPr txBox="1"/>
      </xdr:nvSpPr>
      <xdr:spPr>
        <a:xfrm>
          <a:off x="15798800" y="10663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116840</xdr:rowOff>
    </xdr:from>
    <xdr:to>
      <xdr:col>73</xdr:col>
      <xdr:colOff>44450</xdr:colOff>
      <xdr:row>62</xdr:row>
      <xdr:rowOff>46990</xdr:rowOff>
    </xdr:to>
    <xdr:sp macro="" textlink="">
      <xdr:nvSpPr>
        <xdr:cNvPr id="347" name="楕円 346"/>
        <xdr:cNvSpPr/>
      </xdr:nvSpPr>
      <xdr:spPr>
        <a:xfrm>
          <a:off x="15240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31767</xdr:rowOff>
    </xdr:from>
    <xdr:ext cx="762000" cy="259045"/>
    <xdr:sp macro="" textlink="">
      <xdr:nvSpPr>
        <xdr:cNvPr id="348" name="テキスト ボックス 347"/>
        <xdr:cNvSpPr txBox="1"/>
      </xdr:nvSpPr>
      <xdr:spPr>
        <a:xfrm>
          <a:off x="14909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104775</xdr:rowOff>
    </xdr:from>
    <xdr:to>
      <xdr:col>68</xdr:col>
      <xdr:colOff>203200</xdr:colOff>
      <xdr:row>62</xdr:row>
      <xdr:rowOff>34925</xdr:rowOff>
    </xdr:to>
    <xdr:sp macro="" textlink="">
      <xdr:nvSpPr>
        <xdr:cNvPr id="349" name="楕円 348"/>
        <xdr:cNvSpPr/>
      </xdr:nvSpPr>
      <xdr:spPr>
        <a:xfrm>
          <a:off x="14351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19702</xdr:rowOff>
    </xdr:from>
    <xdr:ext cx="762000" cy="259045"/>
    <xdr:sp macro="" textlink="">
      <xdr:nvSpPr>
        <xdr:cNvPr id="350" name="テキスト ボックス 349"/>
        <xdr:cNvSpPr txBox="1"/>
      </xdr:nvSpPr>
      <xdr:spPr>
        <a:xfrm>
          <a:off x="14020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100754</xdr:rowOff>
    </xdr:from>
    <xdr:to>
      <xdr:col>64</xdr:col>
      <xdr:colOff>152400</xdr:colOff>
      <xdr:row>62</xdr:row>
      <xdr:rowOff>30904</xdr:rowOff>
    </xdr:to>
    <xdr:sp macro="" textlink="">
      <xdr:nvSpPr>
        <xdr:cNvPr id="351" name="楕円 350"/>
        <xdr:cNvSpPr/>
      </xdr:nvSpPr>
      <xdr:spPr>
        <a:xfrm>
          <a:off x="13462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15681</xdr:rowOff>
    </xdr:from>
    <xdr:ext cx="762000" cy="259045"/>
    <xdr:sp macro="" textlink="">
      <xdr:nvSpPr>
        <xdr:cNvPr id="352" name="テキスト ボックス 351"/>
        <xdr:cNvSpPr txBox="1"/>
      </xdr:nvSpPr>
      <xdr:spPr>
        <a:xfrm>
          <a:off x="13131800" y="1064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年度の実質公債費比率（</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ヵ年平均）は</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％となり、前年度より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ポイント減少した。これは、公営企業に要する経費の財源とする地方債の償還に充てた繰入金の減少等により、単年度の実質公債費比率が減少したことによるものであり、、同比率（</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ヵ年平均）は前年度に引き続き、類似団体平均（</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％）、宮城県平均（</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％）を下回る水準を維持している。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80" name="直線コネクタ 379"/>
        <xdr:cNvCxnSpPr/>
      </xdr:nvCxnSpPr>
      <xdr:spPr>
        <a:xfrm flipV="1">
          <a:off x="17018000" y="635762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81"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2" name="直線コネクタ 381"/>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3"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4" name="直線コネクタ 383"/>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38523</xdr:rowOff>
    </xdr:from>
    <xdr:to>
      <xdr:col>81</xdr:col>
      <xdr:colOff>44450</xdr:colOff>
      <xdr:row>40</xdr:row>
      <xdr:rowOff>70696</xdr:rowOff>
    </xdr:to>
    <xdr:cxnSp macro="">
      <xdr:nvCxnSpPr>
        <xdr:cNvPr id="385" name="直線コネクタ 384"/>
        <xdr:cNvCxnSpPr/>
      </xdr:nvCxnSpPr>
      <xdr:spPr>
        <a:xfrm flipV="1">
          <a:off x="16179800" y="689652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86" name="公債費負担の状況平均値テキスト"/>
        <xdr:cNvSpPr txBox="1"/>
      </xdr:nvSpPr>
      <xdr:spPr>
        <a:xfrm>
          <a:off x="1710690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7" name="フローチャート: 判断 386"/>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38523</xdr:rowOff>
    </xdr:from>
    <xdr:to>
      <xdr:col>77</xdr:col>
      <xdr:colOff>44450</xdr:colOff>
      <xdr:row>40</xdr:row>
      <xdr:rowOff>70696</xdr:rowOff>
    </xdr:to>
    <xdr:cxnSp macro="">
      <xdr:nvCxnSpPr>
        <xdr:cNvPr id="388" name="直線コネクタ 387"/>
        <xdr:cNvCxnSpPr/>
      </xdr:nvCxnSpPr>
      <xdr:spPr>
        <a:xfrm>
          <a:off x="15290800" y="689652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9" name="フローチャート: 判断 388"/>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90" name="テキスト ボックス 389"/>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137583</xdr:rowOff>
    </xdr:from>
    <xdr:to>
      <xdr:col>72</xdr:col>
      <xdr:colOff>203200</xdr:colOff>
      <xdr:row>40</xdr:row>
      <xdr:rowOff>38523</xdr:rowOff>
    </xdr:to>
    <xdr:cxnSp macro="">
      <xdr:nvCxnSpPr>
        <xdr:cNvPr id="391" name="直線コネクタ 390"/>
        <xdr:cNvCxnSpPr/>
      </xdr:nvCxnSpPr>
      <xdr:spPr>
        <a:xfrm>
          <a:off x="14401800" y="682413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92" name="フローチャート: 判断 391"/>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393" name="テキスト ボックス 392"/>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129540</xdr:rowOff>
    </xdr:from>
    <xdr:to>
      <xdr:col>68</xdr:col>
      <xdr:colOff>152400</xdr:colOff>
      <xdr:row>39</xdr:row>
      <xdr:rowOff>137583</xdr:rowOff>
    </xdr:to>
    <xdr:cxnSp macro="">
      <xdr:nvCxnSpPr>
        <xdr:cNvPr id="394" name="直線コネクタ 393"/>
        <xdr:cNvCxnSpPr/>
      </xdr:nvCxnSpPr>
      <xdr:spPr>
        <a:xfrm>
          <a:off x="13512800" y="68160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5" name="フローチャート: 判断 394"/>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95690</xdr:rowOff>
    </xdr:from>
    <xdr:ext cx="762000" cy="259045"/>
    <xdr:sp macro="" textlink="">
      <xdr:nvSpPr>
        <xdr:cNvPr id="396" name="テキスト ボックス 395"/>
        <xdr:cNvSpPr txBox="1"/>
      </xdr:nvSpPr>
      <xdr:spPr>
        <a:xfrm>
          <a:off x="14020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7" name="フローチャート: 判断 396"/>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98" name="テキスト ボックス 397"/>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404" name="楕円 403"/>
        <xdr:cNvSpPr/>
      </xdr:nvSpPr>
      <xdr:spPr>
        <a:xfrm>
          <a:off x="169672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4250</xdr:rowOff>
    </xdr:from>
    <xdr:ext cx="762000" cy="259045"/>
    <xdr:sp macro="" textlink="">
      <xdr:nvSpPr>
        <xdr:cNvPr id="405" name="公債費負担の状況該当値テキスト"/>
        <xdr:cNvSpPr txBox="1"/>
      </xdr:nvSpPr>
      <xdr:spPr>
        <a:xfrm>
          <a:off x="17106900" y="669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19896</xdr:rowOff>
    </xdr:from>
    <xdr:to>
      <xdr:col>77</xdr:col>
      <xdr:colOff>95250</xdr:colOff>
      <xdr:row>40</xdr:row>
      <xdr:rowOff>121496</xdr:rowOff>
    </xdr:to>
    <xdr:sp macro="" textlink="">
      <xdr:nvSpPr>
        <xdr:cNvPr id="406" name="楕円 405"/>
        <xdr:cNvSpPr/>
      </xdr:nvSpPr>
      <xdr:spPr>
        <a:xfrm>
          <a:off x="16129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131673</xdr:rowOff>
    </xdr:from>
    <xdr:ext cx="736600" cy="259045"/>
    <xdr:sp macro="" textlink="">
      <xdr:nvSpPr>
        <xdr:cNvPr id="407" name="テキスト ボックス 406"/>
        <xdr:cNvSpPr txBox="1"/>
      </xdr:nvSpPr>
      <xdr:spPr>
        <a:xfrm>
          <a:off x="15798800" y="664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159173</xdr:rowOff>
    </xdr:from>
    <xdr:to>
      <xdr:col>73</xdr:col>
      <xdr:colOff>44450</xdr:colOff>
      <xdr:row>40</xdr:row>
      <xdr:rowOff>89323</xdr:rowOff>
    </xdr:to>
    <xdr:sp macro="" textlink="">
      <xdr:nvSpPr>
        <xdr:cNvPr id="408" name="楕円 407"/>
        <xdr:cNvSpPr/>
      </xdr:nvSpPr>
      <xdr:spPr>
        <a:xfrm>
          <a:off x="15240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99500</xdr:rowOff>
    </xdr:from>
    <xdr:ext cx="762000" cy="259045"/>
    <xdr:sp macro="" textlink="">
      <xdr:nvSpPr>
        <xdr:cNvPr id="409" name="テキスト ボックス 408"/>
        <xdr:cNvSpPr txBox="1"/>
      </xdr:nvSpPr>
      <xdr:spPr>
        <a:xfrm>
          <a:off x="14909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86783</xdr:rowOff>
    </xdr:from>
    <xdr:to>
      <xdr:col>68</xdr:col>
      <xdr:colOff>203200</xdr:colOff>
      <xdr:row>40</xdr:row>
      <xdr:rowOff>16933</xdr:rowOff>
    </xdr:to>
    <xdr:sp macro="" textlink="">
      <xdr:nvSpPr>
        <xdr:cNvPr id="410" name="楕円 409"/>
        <xdr:cNvSpPr/>
      </xdr:nvSpPr>
      <xdr:spPr>
        <a:xfrm>
          <a:off x="14351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27110</xdr:rowOff>
    </xdr:from>
    <xdr:ext cx="762000" cy="259045"/>
    <xdr:sp macro="" textlink="">
      <xdr:nvSpPr>
        <xdr:cNvPr id="411" name="テキスト ボックス 410"/>
        <xdr:cNvSpPr txBox="1"/>
      </xdr:nvSpPr>
      <xdr:spPr>
        <a:xfrm>
          <a:off x="14020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78740</xdr:rowOff>
    </xdr:from>
    <xdr:to>
      <xdr:col>64</xdr:col>
      <xdr:colOff>152400</xdr:colOff>
      <xdr:row>40</xdr:row>
      <xdr:rowOff>8890</xdr:rowOff>
    </xdr:to>
    <xdr:sp macro="" textlink="">
      <xdr:nvSpPr>
        <xdr:cNvPr id="412" name="楕円 411"/>
        <xdr:cNvSpPr/>
      </xdr:nvSpPr>
      <xdr:spPr>
        <a:xfrm>
          <a:off x="13462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19067</xdr:rowOff>
    </xdr:from>
    <xdr:ext cx="762000" cy="259045"/>
    <xdr:sp macro="" textlink="">
      <xdr:nvSpPr>
        <xdr:cNvPr id="413" name="テキスト ボックス 412"/>
        <xdr:cNvSpPr txBox="1"/>
      </xdr:nvSpPr>
      <xdr:spPr>
        <a:xfrm>
          <a:off x="13131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将来負担率算定における分子（将来負担額から充当可能財源を控除した額）が負数となることから、令和</a:t>
          </a:r>
          <a:r>
            <a:rPr kumimoji="1" lang="en-US" altLang="ja-JP" sz="1300" baseline="0">
              <a:latin typeface="ＭＳ Ｐゴシック" panose="020B0600070205080204" pitchFamily="50" charset="-128"/>
              <a:ea typeface="ＭＳ Ｐゴシック" panose="020B0600070205080204" pitchFamily="50" charset="-128"/>
            </a:rPr>
            <a:t>4</a:t>
          </a:r>
          <a:r>
            <a:rPr kumimoji="1" lang="ja-JP" altLang="en-US" sz="1300" baseline="0">
              <a:latin typeface="ＭＳ Ｐゴシック" panose="020B0600070205080204" pitchFamily="50" charset="-128"/>
              <a:ea typeface="ＭＳ Ｐゴシック" panose="020B0600070205080204" pitchFamily="50" charset="-128"/>
            </a:rPr>
            <a:t>年度も前年度と同様、将来負担比率は算定されていない。しかしながら、将来負担額から控除できる充当可能財源等のうち、充当可能基金には震災復興事業に係る震災復興特別交付税等が含まれていることから、今後も世代間の負担の公平化と公債費負担比率の中長期的な平準化を念頭に置いた財政運営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2" name="直線コネクタ 441"/>
        <xdr:cNvCxnSpPr/>
      </xdr:nvCxnSpPr>
      <xdr:spPr>
        <a:xfrm flipV="1">
          <a:off x="17018000" y="2370667"/>
          <a:ext cx="0" cy="166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3" name="将来負担の状況最小値テキスト"/>
        <xdr:cNvSpPr txBox="1"/>
      </xdr:nvSpPr>
      <xdr:spPr>
        <a:xfrm>
          <a:off x="17106900" y="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4" name="直線コネクタ 443"/>
        <xdr:cNvCxnSpPr/>
      </xdr:nvCxnSpPr>
      <xdr:spPr>
        <a:xfrm>
          <a:off x="16929100" y="40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7" name="将来負担の状況平均値テキスト"/>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8" name="フローチャート: 判断 447"/>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9" name="フローチャート: 判断 448"/>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0" name="テキスト ボックス 449"/>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21590</xdr:rowOff>
    </xdr:from>
    <xdr:to>
      <xdr:col>73</xdr:col>
      <xdr:colOff>44450</xdr:colOff>
      <xdr:row>15</xdr:row>
      <xdr:rowOff>123190</xdr:rowOff>
    </xdr:to>
    <xdr:sp macro="" textlink="">
      <xdr:nvSpPr>
        <xdr:cNvPr id="451" name="フローチャート: 判断 450"/>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2" name="テキスト ボックス 451"/>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44379</xdr:rowOff>
    </xdr:from>
    <xdr:to>
      <xdr:col>68</xdr:col>
      <xdr:colOff>203200</xdr:colOff>
      <xdr:row>15</xdr:row>
      <xdr:rowOff>145979</xdr:rowOff>
    </xdr:to>
    <xdr:sp macro="" textlink="">
      <xdr:nvSpPr>
        <xdr:cNvPr id="453" name="フローチャート: 判断 452"/>
        <xdr:cNvSpPr/>
      </xdr:nvSpPr>
      <xdr:spPr>
        <a:xfrm>
          <a:off x="14351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156156</xdr:rowOff>
    </xdr:from>
    <xdr:ext cx="762000" cy="259045"/>
    <xdr:sp macro="" textlink="">
      <xdr:nvSpPr>
        <xdr:cNvPr id="454" name="テキスト ボックス 453"/>
        <xdr:cNvSpPr txBox="1"/>
      </xdr:nvSpPr>
      <xdr:spPr>
        <a:xfrm>
          <a:off x="14020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72531</xdr:rowOff>
    </xdr:from>
    <xdr:to>
      <xdr:col>64</xdr:col>
      <xdr:colOff>152400</xdr:colOff>
      <xdr:row>16</xdr:row>
      <xdr:rowOff>2681</xdr:rowOff>
    </xdr:to>
    <xdr:sp macro="" textlink="">
      <xdr:nvSpPr>
        <xdr:cNvPr id="455" name="フローチャート: 判断 454"/>
        <xdr:cNvSpPr/>
      </xdr:nvSpPr>
      <xdr:spPr>
        <a:xfrm>
          <a:off x="13462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12858</xdr:rowOff>
    </xdr:from>
    <xdr:ext cx="762000" cy="259045"/>
    <xdr:sp macro="" textlink="">
      <xdr:nvSpPr>
        <xdr:cNvPr id="456" name="テキスト ボックス 455"/>
        <xdr:cNvSpPr txBox="1"/>
      </xdr:nvSpPr>
      <xdr:spPr>
        <a:xfrm>
          <a:off x="13131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宮城県名取市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79,630
79,169
98.18
37,135,502
35,437,301
1,344,976
17,026,941
29,196,477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年度の人件費に係る経常収支比率は</a:t>
          </a:r>
          <a:r>
            <a:rPr kumimoji="1" lang="en-US" altLang="ja-JP" sz="1300">
              <a:latin typeface="ＭＳ Ｐゴシック" panose="020B0600070205080204" pitchFamily="50" charset="-128"/>
              <a:ea typeface="ＭＳ Ｐゴシック" panose="020B0600070205080204" pitchFamily="50" charset="-128"/>
            </a:rPr>
            <a:t>28.7</a:t>
          </a:r>
          <a:r>
            <a:rPr kumimoji="1" lang="ja-JP" altLang="en-US" sz="1300">
              <a:latin typeface="ＭＳ Ｐゴシック" panose="020B0600070205080204" pitchFamily="50" charset="-128"/>
              <a:ea typeface="ＭＳ Ｐゴシック" panose="020B0600070205080204" pitchFamily="50" charset="-128"/>
            </a:rPr>
            <a:t>％となり、前年度より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ポイント上昇し、類似団体平均（</a:t>
          </a:r>
          <a:r>
            <a:rPr kumimoji="1" lang="en-US" altLang="ja-JP" sz="1300">
              <a:latin typeface="ＭＳ Ｐゴシック" panose="020B0600070205080204" pitchFamily="50" charset="-128"/>
              <a:ea typeface="ＭＳ Ｐゴシック" panose="020B0600070205080204" pitchFamily="50" charset="-128"/>
            </a:rPr>
            <a:t>24.1</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歳入面で経常一般財源総額が減少し、、経常的な人件費支出へ充当した一般財源等額が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百万円増加したことで、比率が上昇した。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165100</xdr:rowOff>
    </xdr:from>
    <xdr:to>
      <xdr:col>24</xdr:col>
      <xdr:colOff>25400</xdr:colOff>
      <xdr:row>39</xdr:row>
      <xdr:rowOff>8890</xdr:rowOff>
    </xdr:to>
    <xdr:cxnSp macro="">
      <xdr:nvCxnSpPr>
        <xdr:cNvPr id="66" name="直線コネクタ 65"/>
        <xdr:cNvCxnSpPr/>
      </xdr:nvCxnSpPr>
      <xdr:spPr>
        <a:xfrm>
          <a:off x="3987800" y="66802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157480</xdr:rowOff>
    </xdr:from>
    <xdr:to>
      <xdr:col>19</xdr:col>
      <xdr:colOff>187325</xdr:colOff>
      <xdr:row>38</xdr:row>
      <xdr:rowOff>165100</xdr:rowOff>
    </xdr:to>
    <xdr:cxnSp macro="">
      <xdr:nvCxnSpPr>
        <xdr:cNvPr id="69" name="直線コネクタ 68"/>
        <xdr:cNvCxnSpPr/>
      </xdr:nvCxnSpPr>
      <xdr:spPr>
        <a:xfrm>
          <a:off x="3098800" y="6672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168910</xdr:rowOff>
    </xdr:from>
    <xdr:to>
      <xdr:col>15</xdr:col>
      <xdr:colOff>98425</xdr:colOff>
      <xdr:row>38</xdr:row>
      <xdr:rowOff>157480</xdr:rowOff>
    </xdr:to>
    <xdr:cxnSp macro="">
      <xdr:nvCxnSpPr>
        <xdr:cNvPr id="72" name="直線コネクタ 71"/>
        <xdr:cNvCxnSpPr/>
      </xdr:nvCxnSpPr>
      <xdr:spPr>
        <a:xfrm>
          <a:off x="2209800" y="65125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107967</xdr:rowOff>
    </xdr:from>
    <xdr:ext cx="762000" cy="259045"/>
    <xdr:sp macro="" textlink="">
      <xdr:nvSpPr>
        <xdr:cNvPr id="74" name="テキスト ボックス 73"/>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138430</xdr:rowOff>
    </xdr:from>
    <xdr:to>
      <xdr:col>11</xdr:col>
      <xdr:colOff>9525</xdr:colOff>
      <xdr:row>37</xdr:row>
      <xdr:rowOff>168910</xdr:rowOff>
    </xdr:to>
    <xdr:cxnSp macro="">
      <xdr:nvCxnSpPr>
        <xdr:cNvPr id="75" name="直線コネクタ 74"/>
        <xdr:cNvCxnSpPr/>
      </xdr:nvCxnSpPr>
      <xdr:spPr>
        <a:xfrm>
          <a:off x="1320800" y="6482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129540</xdr:rowOff>
    </xdr:from>
    <xdr:to>
      <xdr:col>24</xdr:col>
      <xdr:colOff>76200</xdr:colOff>
      <xdr:row>39</xdr:row>
      <xdr:rowOff>59690</xdr:rowOff>
    </xdr:to>
    <xdr:sp macro="" textlink="">
      <xdr:nvSpPr>
        <xdr:cNvPr id="85" name="楕円 84"/>
        <xdr:cNvSpPr/>
      </xdr:nvSpPr>
      <xdr:spPr>
        <a:xfrm>
          <a:off x="4775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101617</xdr:rowOff>
    </xdr:from>
    <xdr:ext cx="762000" cy="259045"/>
    <xdr:sp macro="" textlink="">
      <xdr:nvSpPr>
        <xdr:cNvPr id="86" name="人件費該当値テキスト"/>
        <xdr:cNvSpPr txBox="1"/>
      </xdr:nvSpPr>
      <xdr:spPr>
        <a:xfrm>
          <a:off x="49149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114300</xdr:rowOff>
    </xdr:from>
    <xdr:to>
      <xdr:col>20</xdr:col>
      <xdr:colOff>38100</xdr:colOff>
      <xdr:row>39</xdr:row>
      <xdr:rowOff>44450</xdr:rowOff>
    </xdr:to>
    <xdr:sp macro="" textlink="">
      <xdr:nvSpPr>
        <xdr:cNvPr id="87" name="楕円 86"/>
        <xdr:cNvSpPr/>
      </xdr:nvSpPr>
      <xdr:spPr>
        <a:xfrm>
          <a:off x="3937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29227</xdr:rowOff>
    </xdr:from>
    <xdr:ext cx="736600" cy="259045"/>
    <xdr:sp macro="" textlink="">
      <xdr:nvSpPr>
        <xdr:cNvPr id="88" name="テキスト ボックス 87"/>
        <xdr:cNvSpPr txBox="1"/>
      </xdr:nvSpPr>
      <xdr:spPr>
        <a:xfrm>
          <a:off x="3606800" y="671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106680</xdr:rowOff>
    </xdr:from>
    <xdr:to>
      <xdr:col>15</xdr:col>
      <xdr:colOff>149225</xdr:colOff>
      <xdr:row>39</xdr:row>
      <xdr:rowOff>36830</xdr:rowOff>
    </xdr:to>
    <xdr:sp macro="" textlink="">
      <xdr:nvSpPr>
        <xdr:cNvPr id="89" name="楕円 88"/>
        <xdr:cNvSpPr/>
      </xdr:nvSpPr>
      <xdr:spPr>
        <a:xfrm>
          <a:off x="3048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21607</xdr:rowOff>
    </xdr:from>
    <xdr:ext cx="762000" cy="259045"/>
    <xdr:sp macro="" textlink="">
      <xdr:nvSpPr>
        <xdr:cNvPr id="90" name="テキスト ボックス 89"/>
        <xdr:cNvSpPr txBox="1"/>
      </xdr:nvSpPr>
      <xdr:spPr>
        <a:xfrm>
          <a:off x="2717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118110</xdr:rowOff>
    </xdr:from>
    <xdr:to>
      <xdr:col>11</xdr:col>
      <xdr:colOff>60325</xdr:colOff>
      <xdr:row>38</xdr:row>
      <xdr:rowOff>48260</xdr:rowOff>
    </xdr:to>
    <xdr:sp macro="" textlink="">
      <xdr:nvSpPr>
        <xdr:cNvPr id="91" name="楕円 90"/>
        <xdr:cNvSpPr/>
      </xdr:nvSpPr>
      <xdr:spPr>
        <a:xfrm>
          <a:off x="2159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33037</xdr:rowOff>
    </xdr:from>
    <xdr:ext cx="762000" cy="259045"/>
    <xdr:sp macro="" textlink="">
      <xdr:nvSpPr>
        <xdr:cNvPr id="92" name="テキスト ボックス 91"/>
        <xdr:cNvSpPr txBox="1"/>
      </xdr:nvSpPr>
      <xdr:spPr>
        <a:xfrm>
          <a:off x="1828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93" name="楕円 92"/>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2557</xdr:rowOff>
    </xdr:from>
    <xdr:ext cx="762000" cy="259045"/>
    <xdr:sp macro="" textlink="">
      <xdr:nvSpPr>
        <xdr:cNvPr id="94" name="テキスト ボックス 93"/>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年度の物件費に係る経常収支比率は</a:t>
          </a:r>
          <a:r>
            <a:rPr kumimoji="1" lang="en-US" altLang="ja-JP" sz="1300">
              <a:latin typeface="ＭＳ Ｐゴシック" panose="020B0600070205080204" pitchFamily="50" charset="-128"/>
              <a:ea typeface="ＭＳ Ｐゴシック" panose="020B0600070205080204" pitchFamily="50" charset="-128"/>
            </a:rPr>
            <a:t>19.4</a:t>
          </a:r>
          <a:r>
            <a:rPr kumimoji="1" lang="ja-JP" altLang="en-US" sz="1300">
              <a:latin typeface="ＭＳ Ｐゴシック" panose="020B0600070205080204" pitchFamily="50" charset="-128"/>
              <a:ea typeface="ＭＳ Ｐゴシック" panose="020B0600070205080204" pitchFamily="50" charset="-128"/>
            </a:rPr>
            <a:t>％となり、前年度より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ポイント上昇し、類似団体平均（</a:t>
          </a:r>
          <a:r>
            <a:rPr kumimoji="1" lang="en-US" altLang="ja-JP" sz="1300">
              <a:latin typeface="ＭＳ Ｐゴシック" panose="020B0600070205080204" pitchFamily="50" charset="-128"/>
              <a:ea typeface="ＭＳ Ｐゴシック" panose="020B0600070205080204" pitchFamily="50" charset="-128"/>
            </a:rPr>
            <a:t>16.4</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歳入面で経常一般財源総額が減少し、経常的な物件費支出に充当した一般財源等額が</a:t>
          </a:r>
          <a:r>
            <a:rPr kumimoji="1" lang="en-US" altLang="ja-JP" sz="1300">
              <a:latin typeface="ＭＳ Ｐゴシック" panose="020B0600070205080204" pitchFamily="50" charset="-128"/>
              <a:ea typeface="ＭＳ Ｐゴシック" panose="020B0600070205080204" pitchFamily="50" charset="-128"/>
            </a:rPr>
            <a:t>106</a:t>
          </a:r>
          <a:r>
            <a:rPr kumimoji="1" lang="ja-JP" altLang="en-US" sz="1300">
              <a:latin typeface="ＭＳ Ｐゴシック" panose="020B0600070205080204" pitchFamily="50" charset="-128"/>
              <a:ea typeface="ＭＳ Ｐゴシック" panose="020B0600070205080204" pitchFamily="50" charset="-128"/>
            </a:rPr>
            <a:t>百万円増加したことで、比率が上昇した。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8128</xdr:rowOff>
    </xdr:from>
    <xdr:to>
      <xdr:col>82</xdr:col>
      <xdr:colOff>107950</xdr:colOff>
      <xdr:row>18</xdr:row>
      <xdr:rowOff>72136</xdr:rowOff>
    </xdr:to>
    <xdr:cxnSp macro="">
      <xdr:nvCxnSpPr>
        <xdr:cNvPr id="125" name="直線コネクタ 124"/>
        <xdr:cNvCxnSpPr/>
      </xdr:nvCxnSpPr>
      <xdr:spPr>
        <a:xfrm>
          <a:off x="15671800" y="309422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6" name="物件費平均値テキスト"/>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8128</xdr:rowOff>
    </xdr:from>
    <xdr:to>
      <xdr:col>78</xdr:col>
      <xdr:colOff>69850</xdr:colOff>
      <xdr:row>18</xdr:row>
      <xdr:rowOff>81280</xdr:rowOff>
    </xdr:to>
    <xdr:cxnSp macro="">
      <xdr:nvCxnSpPr>
        <xdr:cNvPr id="128" name="直線コネクタ 127"/>
        <xdr:cNvCxnSpPr/>
      </xdr:nvCxnSpPr>
      <xdr:spPr>
        <a:xfrm flipV="1">
          <a:off x="14782800" y="30942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91965</xdr:rowOff>
    </xdr:from>
    <xdr:ext cx="736600" cy="259045"/>
    <xdr:sp macro="" textlink="">
      <xdr:nvSpPr>
        <xdr:cNvPr id="130" name="テキスト ボックス 129"/>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97282</xdr:rowOff>
    </xdr:from>
    <xdr:to>
      <xdr:col>73</xdr:col>
      <xdr:colOff>180975</xdr:colOff>
      <xdr:row>18</xdr:row>
      <xdr:rowOff>81280</xdr:rowOff>
    </xdr:to>
    <xdr:cxnSp macro="">
      <xdr:nvCxnSpPr>
        <xdr:cNvPr id="131" name="直線コネクタ 130"/>
        <xdr:cNvCxnSpPr/>
      </xdr:nvCxnSpPr>
      <xdr:spPr>
        <a:xfrm>
          <a:off x="13893800" y="301193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3" name="テキスト ボックス 132"/>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140716</xdr:rowOff>
    </xdr:from>
    <xdr:to>
      <xdr:col>69</xdr:col>
      <xdr:colOff>92075</xdr:colOff>
      <xdr:row>17</xdr:row>
      <xdr:rowOff>97282</xdr:rowOff>
    </xdr:to>
    <xdr:cxnSp macro="">
      <xdr:nvCxnSpPr>
        <xdr:cNvPr id="134" name="直線コネクタ 133"/>
        <xdr:cNvCxnSpPr/>
      </xdr:nvCxnSpPr>
      <xdr:spPr>
        <a:xfrm>
          <a:off x="13004800" y="288391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11955</xdr:rowOff>
    </xdr:from>
    <xdr:ext cx="762000" cy="259045"/>
    <xdr:sp macro="" textlink="">
      <xdr:nvSpPr>
        <xdr:cNvPr id="136" name="テキスト ボックス 135"/>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37" name="フローチャート: 判断 136"/>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2811</xdr:rowOff>
    </xdr:from>
    <xdr:ext cx="762000" cy="259045"/>
    <xdr:sp macro="" textlink="">
      <xdr:nvSpPr>
        <xdr:cNvPr id="138" name="テキスト ボックス 137"/>
        <xdr:cNvSpPr txBox="1"/>
      </xdr:nvSpPr>
      <xdr:spPr>
        <a:xfrm>
          <a:off x="12623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21336</xdr:rowOff>
    </xdr:from>
    <xdr:to>
      <xdr:col>82</xdr:col>
      <xdr:colOff>158750</xdr:colOff>
      <xdr:row>18</xdr:row>
      <xdr:rowOff>122936</xdr:rowOff>
    </xdr:to>
    <xdr:sp macro="" textlink="">
      <xdr:nvSpPr>
        <xdr:cNvPr id="144" name="楕円 143"/>
        <xdr:cNvSpPr/>
      </xdr:nvSpPr>
      <xdr:spPr>
        <a:xfrm>
          <a:off x="16459200" y="31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164863</xdr:rowOff>
    </xdr:from>
    <xdr:ext cx="762000" cy="259045"/>
    <xdr:sp macro="" textlink="">
      <xdr:nvSpPr>
        <xdr:cNvPr id="145" name="物件費該当値テキスト"/>
        <xdr:cNvSpPr txBox="1"/>
      </xdr:nvSpPr>
      <xdr:spPr>
        <a:xfrm>
          <a:off x="16598900" y="307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128778</xdr:rowOff>
    </xdr:from>
    <xdr:to>
      <xdr:col>78</xdr:col>
      <xdr:colOff>120650</xdr:colOff>
      <xdr:row>18</xdr:row>
      <xdr:rowOff>58928</xdr:rowOff>
    </xdr:to>
    <xdr:sp macro="" textlink="">
      <xdr:nvSpPr>
        <xdr:cNvPr id="146" name="楕円 145"/>
        <xdr:cNvSpPr/>
      </xdr:nvSpPr>
      <xdr:spPr>
        <a:xfrm>
          <a:off x="156210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43705</xdr:rowOff>
    </xdr:from>
    <xdr:ext cx="736600" cy="259045"/>
    <xdr:sp macro="" textlink="">
      <xdr:nvSpPr>
        <xdr:cNvPr id="147" name="テキスト ボックス 146"/>
        <xdr:cNvSpPr txBox="1"/>
      </xdr:nvSpPr>
      <xdr:spPr>
        <a:xfrm>
          <a:off x="15290800" y="3129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30480</xdr:rowOff>
    </xdr:from>
    <xdr:to>
      <xdr:col>74</xdr:col>
      <xdr:colOff>31750</xdr:colOff>
      <xdr:row>18</xdr:row>
      <xdr:rowOff>132080</xdr:rowOff>
    </xdr:to>
    <xdr:sp macro="" textlink="">
      <xdr:nvSpPr>
        <xdr:cNvPr id="148" name="楕円 147"/>
        <xdr:cNvSpPr/>
      </xdr:nvSpPr>
      <xdr:spPr>
        <a:xfrm>
          <a:off x="14732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116857</xdr:rowOff>
    </xdr:from>
    <xdr:ext cx="762000" cy="259045"/>
    <xdr:sp macro="" textlink="">
      <xdr:nvSpPr>
        <xdr:cNvPr id="149" name="テキスト ボックス 148"/>
        <xdr:cNvSpPr txBox="1"/>
      </xdr:nvSpPr>
      <xdr:spPr>
        <a:xfrm>
          <a:off x="14401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46482</xdr:rowOff>
    </xdr:from>
    <xdr:to>
      <xdr:col>69</xdr:col>
      <xdr:colOff>142875</xdr:colOff>
      <xdr:row>17</xdr:row>
      <xdr:rowOff>148082</xdr:rowOff>
    </xdr:to>
    <xdr:sp macro="" textlink="">
      <xdr:nvSpPr>
        <xdr:cNvPr id="150" name="楕円 149"/>
        <xdr:cNvSpPr/>
      </xdr:nvSpPr>
      <xdr:spPr>
        <a:xfrm>
          <a:off x="13843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132859</xdr:rowOff>
    </xdr:from>
    <xdr:ext cx="762000" cy="259045"/>
    <xdr:sp macro="" textlink="">
      <xdr:nvSpPr>
        <xdr:cNvPr id="151" name="テキスト ボックス 150"/>
        <xdr:cNvSpPr txBox="1"/>
      </xdr:nvSpPr>
      <xdr:spPr>
        <a:xfrm>
          <a:off x="13512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52" name="楕円 151"/>
        <xdr:cNvSpPr/>
      </xdr:nvSpPr>
      <xdr:spPr>
        <a:xfrm>
          <a:off x="12954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4843</xdr:rowOff>
    </xdr:from>
    <xdr:ext cx="762000" cy="259045"/>
    <xdr:sp macro="" textlink="">
      <xdr:nvSpPr>
        <xdr:cNvPr id="153" name="テキスト ボックス 152"/>
        <xdr:cNvSpPr txBox="1"/>
      </xdr:nvSpPr>
      <xdr:spPr>
        <a:xfrm>
          <a:off x="12623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年度の扶助費に係る経常収支比率は</a:t>
          </a:r>
          <a:r>
            <a:rPr kumimoji="1" lang="en-US" altLang="ja-JP" sz="1300">
              <a:latin typeface="ＭＳ Ｐゴシック" panose="020B0600070205080204" pitchFamily="50" charset="-128"/>
              <a:ea typeface="ＭＳ Ｐゴシック" panose="020B0600070205080204" pitchFamily="50" charset="-128"/>
            </a:rPr>
            <a:t>13.3</a:t>
          </a:r>
          <a:r>
            <a:rPr kumimoji="1" lang="ja-JP" altLang="en-US" sz="1300">
              <a:latin typeface="ＭＳ Ｐゴシック" panose="020B0600070205080204" pitchFamily="50" charset="-128"/>
              <a:ea typeface="ＭＳ Ｐゴシック" panose="020B0600070205080204" pitchFamily="50" charset="-128"/>
            </a:rPr>
            <a:t>％となり、前年度より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ポイント低下した。類似団体平均（</a:t>
          </a:r>
          <a:r>
            <a:rPr kumimoji="1" lang="en-US" altLang="ja-JP" sz="1300">
              <a:latin typeface="ＭＳ Ｐゴシック" panose="020B0600070205080204" pitchFamily="50" charset="-128"/>
              <a:ea typeface="ＭＳ Ｐゴシック" panose="020B0600070205080204" pitchFamily="50" charset="-128"/>
            </a:rPr>
            <a:t>12.4</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ポイント上回っており、全国平均（</a:t>
          </a:r>
          <a:r>
            <a:rPr kumimoji="1" lang="en-US" altLang="ja-JP" sz="1300">
              <a:latin typeface="ＭＳ Ｐゴシック" panose="020B0600070205080204" pitchFamily="50" charset="-128"/>
              <a:ea typeface="ＭＳ Ｐゴシック" panose="020B0600070205080204" pitchFamily="50" charset="-128"/>
            </a:rPr>
            <a:t>12.5</a:t>
          </a:r>
          <a:r>
            <a:rPr kumimoji="1" lang="ja-JP" altLang="en-US" sz="1300">
              <a:latin typeface="ＭＳ Ｐゴシック" panose="020B0600070205080204" pitchFamily="50" charset="-128"/>
              <a:ea typeface="ＭＳ Ｐゴシック" panose="020B0600070205080204" pitchFamily="50" charset="-128"/>
            </a:rPr>
            <a:t>％）についても</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歳入面で経常一般財源総額が減少したが、経常的な扶助費支出へ充当した一般財源等額が</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百万円減少したことで、比率が減少した。</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111760</xdr:rowOff>
    </xdr:from>
    <xdr:to>
      <xdr:col>24</xdr:col>
      <xdr:colOff>25400</xdr:colOff>
      <xdr:row>56</xdr:row>
      <xdr:rowOff>149860</xdr:rowOff>
    </xdr:to>
    <xdr:cxnSp macro="">
      <xdr:nvCxnSpPr>
        <xdr:cNvPr id="186" name="直線コネクタ 185"/>
        <xdr:cNvCxnSpPr/>
      </xdr:nvCxnSpPr>
      <xdr:spPr>
        <a:xfrm flipV="1">
          <a:off x="3987800" y="97129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8907</xdr:rowOff>
    </xdr:from>
    <xdr:ext cx="762000" cy="259045"/>
    <xdr:sp macro="" textlink="">
      <xdr:nvSpPr>
        <xdr:cNvPr id="187" name="扶助費平均値テキスト"/>
        <xdr:cNvSpPr txBox="1"/>
      </xdr:nvSpPr>
      <xdr:spPr>
        <a:xfrm>
          <a:off x="4914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149860</xdr:rowOff>
    </xdr:from>
    <xdr:to>
      <xdr:col>19</xdr:col>
      <xdr:colOff>187325</xdr:colOff>
      <xdr:row>56</xdr:row>
      <xdr:rowOff>157480</xdr:rowOff>
    </xdr:to>
    <xdr:cxnSp macro="">
      <xdr:nvCxnSpPr>
        <xdr:cNvPr id="189" name="直線コネクタ 188"/>
        <xdr:cNvCxnSpPr/>
      </xdr:nvCxnSpPr>
      <xdr:spPr>
        <a:xfrm flipV="1">
          <a:off x="3098800" y="9751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66057</xdr:rowOff>
    </xdr:from>
    <xdr:ext cx="736600" cy="259045"/>
    <xdr:sp macro="" textlink="">
      <xdr:nvSpPr>
        <xdr:cNvPr id="191" name="テキスト ボックス 190"/>
        <xdr:cNvSpPr txBox="1"/>
      </xdr:nvSpPr>
      <xdr:spPr>
        <a:xfrm>
          <a:off x="3606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142240</xdr:rowOff>
    </xdr:from>
    <xdr:to>
      <xdr:col>15</xdr:col>
      <xdr:colOff>98425</xdr:colOff>
      <xdr:row>56</xdr:row>
      <xdr:rowOff>157480</xdr:rowOff>
    </xdr:to>
    <xdr:cxnSp macro="">
      <xdr:nvCxnSpPr>
        <xdr:cNvPr id="192" name="直線コネクタ 191"/>
        <xdr:cNvCxnSpPr/>
      </xdr:nvCxnSpPr>
      <xdr:spPr>
        <a:xfrm>
          <a:off x="2209800" y="9743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96537</xdr:rowOff>
    </xdr:from>
    <xdr:ext cx="762000" cy="259045"/>
    <xdr:sp macro="" textlink="">
      <xdr:nvSpPr>
        <xdr:cNvPr id="194" name="テキスト ボックス 193"/>
        <xdr:cNvSpPr txBox="1"/>
      </xdr:nvSpPr>
      <xdr:spPr>
        <a:xfrm>
          <a:off x="2717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27940</xdr:rowOff>
    </xdr:from>
    <xdr:to>
      <xdr:col>11</xdr:col>
      <xdr:colOff>9525</xdr:colOff>
      <xdr:row>56</xdr:row>
      <xdr:rowOff>142240</xdr:rowOff>
    </xdr:to>
    <xdr:cxnSp macro="">
      <xdr:nvCxnSpPr>
        <xdr:cNvPr id="195" name="直線コネクタ 194"/>
        <xdr:cNvCxnSpPr/>
      </xdr:nvCxnSpPr>
      <xdr:spPr>
        <a:xfrm>
          <a:off x="1320800" y="96291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142257</xdr:rowOff>
    </xdr:from>
    <xdr:ext cx="762000" cy="259045"/>
    <xdr:sp macro="" textlink="">
      <xdr:nvSpPr>
        <xdr:cNvPr id="197" name="テキスト ボックス 196"/>
        <xdr:cNvSpPr txBox="1"/>
      </xdr:nvSpPr>
      <xdr:spPr>
        <a:xfrm>
          <a:off x="1828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78757</xdr:rowOff>
    </xdr:from>
    <xdr:ext cx="762000" cy="259045"/>
    <xdr:sp macro="" textlink="">
      <xdr:nvSpPr>
        <xdr:cNvPr id="199" name="テキスト ボックス 198"/>
        <xdr:cNvSpPr txBox="1"/>
      </xdr:nvSpPr>
      <xdr:spPr>
        <a:xfrm>
          <a:off x="939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60960</xdr:rowOff>
    </xdr:from>
    <xdr:to>
      <xdr:col>24</xdr:col>
      <xdr:colOff>76200</xdr:colOff>
      <xdr:row>56</xdr:row>
      <xdr:rowOff>162560</xdr:rowOff>
    </xdr:to>
    <xdr:sp macro="" textlink="">
      <xdr:nvSpPr>
        <xdr:cNvPr id="205" name="楕円 204"/>
        <xdr:cNvSpPr/>
      </xdr:nvSpPr>
      <xdr:spPr>
        <a:xfrm>
          <a:off x="47752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33037</xdr:rowOff>
    </xdr:from>
    <xdr:ext cx="762000" cy="259045"/>
    <xdr:sp macro="" textlink="">
      <xdr:nvSpPr>
        <xdr:cNvPr id="206" name="扶助費該当値テキスト"/>
        <xdr:cNvSpPr txBox="1"/>
      </xdr:nvSpPr>
      <xdr:spPr>
        <a:xfrm>
          <a:off x="49149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99060</xdr:rowOff>
    </xdr:from>
    <xdr:to>
      <xdr:col>20</xdr:col>
      <xdr:colOff>38100</xdr:colOff>
      <xdr:row>57</xdr:row>
      <xdr:rowOff>29210</xdr:rowOff>
    </xdr:to>
    <xdr:sp macro="" textlink="">
      <xdr:nvSpPr>
        <xdr:cNvPr id="207" name="楕円 206"/>
        <xdr:cNvSpPr/>
      </xdr:nvSpPr>
      <xdr:spPr>
        <a:xfrm>
          <a:off x="3937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13987</xdr:rowOff>
    </xdr:from>
    <xdr:ext cx="736600" cy="259045"/>
    <xdr:sp macro="" textlink="">
      <xdr:nvSpPr>
        <xdr:cNvPr id="208" name="テキスト ボックス 207"/>
        <xdr:cNvSpPr txBox="1"/>
      </xdr:nvSpPr>
      <xdr:spPr>
        <a:xfrm>
          <a:off x="3606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106680</xdr:rowOff>
    </xdr:from>
    <xdr:to>
      <xdr:col>15</xdr:col>
      <xdr:colOff>149225</xdr:colOff>
      <xdr:row>57</xdr:row>
      <xdr:rowOff>36830</xdr:rowOff>
    </xdr:to>
    <xdr:sp macro="" textlink="">
      <xdr:nvSpPr>
        <xdr:cNvPr id="209" name="楕円 208"/>
        <xdr:cNvSpPr/>
      </xdr:nvSpPr>
      <xdr:spPr>
        <a:xfrm>
          <a:off x="3048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21607</xdr:rowOff>
    </xdr:from>
    <xdr:ext cx="762000" cy="259045"/>
    <xdr:sp macro="" textlink="">
      <xdr:nvSpPr>
        <xdr:cNvPr id="210" name="テキスト ボックス 209"/>
        <xdr:cNvSpPr txBox="1"/>
      </xdr:nvSpPr>
      <xdr:spPr>
        <a:xfrm>
          <a:off x="2717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91440</xdr:rowOff>
    </xdr:from>
    <xdr:to>
      <xdr:col>11</xdr:col>
      <xdr:colOff>60325</xdr:colOff>
      <xdr:row>57</xdr:row>
      <xdr:rowOff>21590</xdr:rowOff>
    </xdr:to>
    <xdr:sp macro="" textlink="">
      <xdr:nvSpPr>
        <xdr:cNvPr id="211" name="楕円 210"/>
        <xdr:cNvSpPr/>
      </xdr:nvSpPr>
      <xdr:spPr>
        <a:xfrm>
          <a:off x="2159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6367</xdr:rowOff>
    </xdr:from>
    <xdr:ext cx="762000" cy="259045"/>
    <xdr:sp macro="" textlink="">
      <xdr:nvSpPr>
        <xdr:cNvPr id="212" name="テキスト ボックス 211"/>
        <xdr:cNvSpPr txBox="1"/>
      </xdr:nvSpPr>
      <xdr:spPr>
        <a:xfrm>
          <a:off x="1828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148590</xdr:rowOff>
    </xdr:from>
    <xdr:to>
      <xdr:col>6</xdr:col>
      <xdr:colOff>171450</xdr:colOff>
      <xdr:row>56</xdr:row>
      <xdr:rowOff>78740</xdr:rowOff>
    </xdr:to>
    <xdr:sp macro="" textlink="">
      <xdr:nvSpPr>
        <xdr:cNvPr id="213" name="楕円 212"/>
        <xdr:cNvSpPr/>
      </xdr:nvSpPr>
      <xdr:spPr>
        <a:xfrm>
          <a:off x="1270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88917</xdr:rowOff>
    </xdr:from>
    <xdr:ext cx="762000" cy="259045"/>
    <xdr:sp macro="" textlink="">
      <xdr:nvSpPr>
        <xdr:cNvPr id="214" name="テキスト ボックス 213"/>
        <xdr:cNvSpPr txBox="1"/>
      </xdr:nvSpPr>
      <xdr:spPr>
        <a:xfrm>
          <a:off x="939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年度のその他に係る経常収支比率は</a:t>
          </a:r>
          <a:r>
            <a:rPr kumimoji="1" lang="en-US" altLang="ja-JP" sz="1300">
              <a:latin typeface="ＭＳ Ｐゴシック" panose="020B0600070205080204" pitchFamily="50" charset="-128"/>
              <a:ea typeface="ＭＳ Ｐゴシック" panose="020B0600070205080204" pitchFamily="50" charset="-128"/>
            </a:rPr>
            <a:t>11.8</a:t>
          </a:r>
          <a:r>
            <a:rPr kumimoji="1" lang="ja-JP" altLang="en-US" sz="1300">
              <a:latin typeface="ＭＳ Ｐゴシック" panose="020B0600070205080204" pitchFamily="50" charset="-128"/>
              <a:ea typeface="ＭＳ Ｐゴシック" panose="020B0600070205080204" pitchFamily="50" charset="-128"/>
            </a:rPr>
            <a:t>％となり、前年度より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ポイント上昇し、類似団体平均（</a:t>
          </a:r>
          <a:r>
            <a:rPr kumimoji="1" lang="en-US" altLang="ja-JP" sz="1300">
              <a:latin typeface="ＭＳ Ｐゴシック" panose="020B0600070205080204" pitchFamily="50" charset="-128"/>
              <a:ea typeface="ＭＳ Ｐゴシック" panose="020B0600070205080204" pitchFamily="50" charset="-128"/>
            </a:rPr>
            <a:t>12.6</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ポイント下回った。</a:t>
          </a:r>
        </a:p>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その他に計上される主な経費は繰出金及び維持補修費であり、それらの経常的な支出が増加し、歳入面で一般財源総額も減少したことで比率が上昇した。</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6350</xdr:rowOff>
    </xdr:from>
    <xdr:to>
      <xdr:col>82</xdr:col>
      <xdr:colOff>107950</xdr:colOff>
      <xdr:row>57</xdr:row>
      <xdr:rowOff>44450</xdr:rowOff>
    </xdr:to>
    <xdr:cxnSp macro="">
      <xdr:nvCxnSpPr>
        <xdr:cNvPr id="247" name="直線コネクタ 246"/>
        <xdr:cNvCxnSpPr/>
      </xdr:nvCxnSpPr>
      <xdr:spPr>
        <a:xfrm>
          <a:off x="15671800" y="9779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48" name="その他平均値テキスト"/>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6350</xdr:rowOff>
    </xdr:from>
    <xdr:to>
      <xdr:col>78</xdr:col>
      <xdr:colOff>69850</xdr:colOff>
      <xdr:row>57</xdr:row>
      <xdr:rowOff>57150</xdr:rowOff>
    </xdr:to>
    <xdr:cxnSp macro="">
      <xdr:nvCxnSpPr>
        <xdr:cNvPr id="250" name="直線コネクタ 249"/>
        <xdr:cNvCxnSpPr/>
      </xdr:nvCxnSpPr>
      <xdr:spPr>
        <a:xfrm flipV="1">
          <a:off x="14782800" y="9779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92727</xdr:rowOff>
    </xdr:from>
    <xdr:ext cx="736600" cy="259045"/>
    <xdr:sp macro="" textlink="">
      <xdr:nvSpPr>
        <xdr:cNvPr id="252" name="テキスト ボックス 251"/>
        <xdr:cNvSpPr txBox="1"/>
      </xdr:nvSpPr>
      <xdr:spPr>
        <a:xfrm>
          <a:off x="15290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6350</xdr:rowOff>
    </xdr:from>
    <xdr:to>
      <xdr:col>73</xdr:col>
      <xdr:colOff>180975</xdr:colOff>
      <xdr:row>57</xdr:row>
      <xdr:rowOff>57150</xdr:rowOff>
    </xdr:to>
    <xdr:cxnSp macro="">
      <xdr:nvCxnSpPr>
        <xdr:cNvPr id="253" name="直線コネクタ 252"/>
        <xdr:cNvCxnSpPr/>
      </xdr:nvCxnSpPr>
      <xdr:spPr>
        <a:xfrm>
          <a:off x="13893800" y="9779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120650</xdr:rowOff>
    </xdr:from>
    <xdr:to>
      <xdr:col>74</xdr:col>
      <xdr:colOff>31750</xdr:colOff>
      <xdr:row>58</xdr:row>
      <xdr:rowOff>50800</xdr:rowOff>
    </xdr:to>
    <xdr:sp macro="" textlink="">
      <xdr:nvSpPr>
        <xdr:cNvPr id="254" name="フローチャート: 判断 253"/>
        <xdr:cNvSpPr/>
      </xdr:nvSpPr>
      <xdr:spPr>
        <a:xfrm>
          <a:off x="14732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35577</xdr:rowOff>
    </xdr:from>
    <xdr:ext cx="762000" cy="259045"/>
    <xdr:sp macro="" textlink="">
      <xdr:nvSpPr>
        <xdr:cNvPr id="255" name="テキスト ボックス 254"/>
        <xdr:cNvSpPr txBox="1"/>
      </xdr:nvSpPr>
      <xdr:spPr>
        <a:xfrm>
          <a:off x="14401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6350</xdr:rowOff>
    </xdr:from>
    <xdr:to>
      <xdr:col>69</xdr:col>
      <xdr:colOff>92075</xdr:colOff>
      <xdr:row>57</xdr:row>
      <xdr:rowOff>57150</xdr:rowOff>
    </xdr:to>
    <xdr:cxnSp macro="">
      <xdr:nvCxnSpPr>
        <xdr:cNvPr id="256" name="直線コネクタ 255"/>
        <xdr:cNvCxnSpPr/>
      </xdr:nvCxnSpPr>
      <xdr:spPr>
        <a:xfrm flipV="1">
          <a:off x="13004800" y="9779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8" name="テキスト ボックス 257"/>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59" name="フローチャート: 判断 258"/>
        <xdr:cNvSpPr/>
      </xdr:nvSpPr>
      <xdr:spPr>
        <a:xfrm>
          <a:off x="12954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3827</xdr:rowOff>
    </xdr:from>
    <xdr:ext cx="762000" cy="259045"/>
    <xdr:sp macro="" textlink="">
      <xdr:nvSpPr>
        <xdr:cNvPr id="260" name="テキスト ボックス 259"/>
        <xdr:cNvSpPr txBox="1"/>
      </xdr:nvSpPr>
      <xdr:spPr>
        <a:xfrm>
          <a:off x="12623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165100</xdr:rowOff>
    </xdr:from>
    <xdr:to>
      <xdr:col>82</xdr:col>
      <xdr:colOff>158750</xdr:colOff>
      <xdr:row>57</xdr:row>
      <xdr:rowOff>95250</xdr:rowOff>
    </xdr:to>
    <xdr:sp macro="" textlink="">
      <xdr:nvSpPr>
        <xdr:cNvPr id="266" name="楕円 265"/>
        <xdr:cNvSpPr/>
      </xdr:nvSpPr>
      <xdr:spPr>
        <a:xfrm>
          <a:off x="164592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10177</xdr:rowOff>
    </xdr:from>
    <xdr:ext cx="762000" cy="259045"/>
    <xdr:sp macro="" textlink="">
      <xdr:nvSpPr>
        <xdr:cNvPr id="267" name="その他該当値テキスト"/>
        <xdr:cNvSpPr txBox="1"/>
      </xdr:nvSpPr>
      <xdr:spPr>
        <a:xfrm>
          <a:off x="16598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127000</xdr:rowOff>
    </xdr:from>
    <xdr:to>
      <xdr:col>78</xdr:col>
      <xdr:colOff>120650</xdr:colOff>
      <xdr:row>57</xdr:row>
      <xdr:rowOff>57150</xdr:rowOff>
    </xdr:to>
    <xdr:sp macro="" textlink="">
      <xdr:nvSpPr>
        <xdr:cNvPr id="268" name="楕円 267"/>
        <xdr:cNvSpPr/>
      </xdr:nvSpPr>
      <xdr:spPr>
        <a:xfrm>
          <a:off x="15621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67327</xdr:rowOff>
    </xdr:from>
    <xdr:ext cx="736600" cy="259045"/>
    <xdr:sp macro="" textlink="">
      <xdr:nvSpPr>
        <xdr:cNvPr id="269" name="テキスト ボックス 268"/>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6350</xdr:rowOff>
    </xdr:from>
    <xdr:to>
      <xdr:col>74</xdr:col>
      <xdr:colOff>31750</xdr:colOff>
      <xdr:row>57</xdr:row>
      <xdr:rowOff>107950</xdr:rowOff>
    </xdr:to>
    <xdr:sp macro="" textlink="">
      <xdr:nvSpPr>
        <xdr:cNvPr id="270" name="楕円 269"/>
        <xdr:cNvSpPr/>
      </xdr:nvSpPr>
      <xdr:spPr>
        <a:xfrm>
          <a:off x="14732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118127</xdr:rowOff>
    </xdr:from>
    <xdr:ext cx="762000" cy="259045"/>
    <xdr:sp macro="" textlink="">
      <xdr:nvSpPr>
        <xdr:cNvPr id="271" name="テキスト ボックス 270"/>
        <xdr:cNvSpPr txBox="1"/>
      </xdr:nvSpPr>
      <xdr:spPr>
        <a:xfrm>
          <a:off x="14401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127000</xdr:rowOff>
    </xdr:from>
    <xdr:to>
      <xdr:col>69</xdr:col>
      <xdr:colOff>142875</xdr:colOff>
      <xdr:row>57</xdr:row>
      <xdr:rowOff>57150</xdr:rowOff>
    </xdr:to>
    <xdr:sp macro="" textlink="">
      <xdr:nvSpPr>
        <xdr:cNvPr id="272" name="楕円 271"/>
        <xdr:cNvSpPr/>
      </xdr:nvSpPr>
      <xdr:spPr>
        <a:xfrm>
          <a:off x="13843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67327</xdr:rowOff>
    </xdr:from>
    <xdr:ext cx="762000" cy="259045"/>
    <xdr:sp macro="" textlink="">
      <xdr:nvSpPr>
        <xdr:cNvPr id="273" name="テキスト ボックス 272"/>
        <xdr:cNvSpPr txBox="1"/>
      </xdr:nvSpPr>
      <xdr:spPr>
        <a:xfrm>
          <a:off x="13512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6350</xdr:rowOff>
    </xdr:from>
    <xdr:to>
      <xdr:col>65</xdr:col>
      <xdr:colOff>53975</xdr:colOff>
      <xdr:row>57</xdr:row>
      <xdr:rowOff>107950</xdr:rowOff>
    </xdr:to>
    <xdr:sp macro="" textlink="">
      <xdr:nvSpPr>
        <xdr:cNvPr id="274" name="楕円 273"/>
        <xdr:cNvSpPr/>
      </xdr:nvSpPr>
      <xdr:spPr>
        <a:xfrm>
          <a:off x="12954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118127</xdr:rowOff>
    </xdr:from>
    <xdr:ext cx="762000" cy="259045"/>
    <xdr:sp macro="" textlink="">
      <xdr:nvSpPr>
        <xdr:cNvPr id="275" name="テキスト ボックス 274"/>
        <xdr:cNvSpPr txBox="1"/>
      </xdr:nvSpPr>
      <xdr:spPr>
        <a:xfrm>
          <a:off x="12623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年度の補助費等に係る経常収支比率は</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％となり、前年度より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ポイント上昇した。また、類似団体平均（</a:t>
          </a:r>
          <a:r>
            <a:rPr kumimoji="1" lang="en-US" altLang="ja-JP" sz="1300">
              <a:latin typeface="ＭＳ Ｐゴシック" panose="020B0600070205080204" pitchFamily="50" charset="-128"/>
              <a:ea typeface="ＭＳ Ｐゴシック" panose="020B0600070205080204" pitchFamily="50" charset="-128"/>
            </a:rPr>
            <a:t>12.3</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ポイント下回った。</a:t>
          </a:r>
        </a:p>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歳入面で経常一般財源総額が減少し、経常的な補助費等支出に充当した一般財源等額が</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百万円増加したことで、比率が上昇した。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170434</xdr:rowOff>
    </xdr:from>
    <xdr:to>
      <xdr:col>82</xdr:col>
      <xdr:colOff>107950</xdr:colOff>
      <xdr:row>36</xdr:row>
      <xdr:rowOff>3556</xdr:rowOff>
    </xdr:to>
    <xdr:cxnSp macro="">
      <xdr:nvCxnSpPr>
        <xdr:cNvPr id="305" name="直線コネクタ 304"/>
        <xdr:cNvCxnSpPr/>
      </xdr:nvCxnSpPr>
      <xdr:spPr>
        <a:xfrm>
          <a:off x="15671800" y="61711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6" name="補助費等平均値テキスト"/>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170434</xdr:rowOff>
    </xdr:from>
    <xdr:to>
      <xdr:col>78</xdr:col>
      <xdr:colOff>69850</xdr:colOff>
      <xdr:row>36</xdr:row>
      <xdr:rowOff>44704</xdr:rowOff>
    </xdr:to>
    <xdr:cxnSp macro="">
      <xdr:nvCxnSpPr>
        <xdr:cNvPr id="308" name="直線コネクタ 307"/>
        <xdr:cNvCxnSpPr/>
      </xdr:nvCxnSpPr>
      <xdr:spPr>
        <a:xfrm flipV="1">
          <a:off x="14782800" y="61711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10" name="テキスト ボックス 309"/>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26416</xdr:rowOff>
    </xdr:from>
    <xdr:to>
      <xdr:col>73</xdr:col>
      <xdr:colOff>180975</xdr:colOff>
      <xdr:row>36</xdr:row>
      <xdr:rowOff>44704</xdr:rowOff>
    </xdr:to>
    <xdr:cxnSp macro="">
      <xdr:nvCxnSpPr>
        <xdr:cNvPr id="311" name="直線コネクタ 310"/>
        <xdr:cNvCxnSpPr/>
      </xdr:nvCxnSpPr>
      <xdr:spPr>
        <a:xfrm>
          <a:off x="13893800" y="61986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2" name="フローチャート: 判断 311"/>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3" name="テキスト ボックス 312"/>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26416</xdr:rowOff>
    </xdr:from>
    <xdr:to>
      <xdr:col>69</xdr:col>
      <xdr:colOff>92075</xdr:colOff>
      <xdr:row>36</xdr:row>
      <xdr:rowOff>40132</xdr:rowOff>
    </xdr:to>
    <xdr:cxnSp macro="">
      <xdr:nvCxnSpPr>
        <xdr:cNvPr id="314" name="直線コネクタ 313"/>
        <xdr:cNvCxnSpPr/>
      </xdr:nvCxnSpPr>
      <xdr:spPr>
        <a:xfrm flipV="1">
          <a:off x="13004800" y="61986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5" name="フローチャート: 判断 314"/>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6" name="テキスト ボックス 315"/>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7" name="フローチャート: 判断 316"/>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8" name="テキスト ボックス 317"/>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124206</xdr:rowOff>
    </xdr:from>
    <xdr:to>
      <xdr:col>82</xdr:col>
      <xdr:colOff>158750</xdr:colOff>
      <xdr:row>36</xdr:row>
      <xdr:rowOff>54356</xdr:rowOff>
    </xdr:to>
    <xdr:sp macro="" textlink="">
      <xdr:nvSpPr>
        <xdr:cNvPr id="324" name="楕円 323"/>
        <xdr:cNvSpPr/>
      </xdr:nvSpPr>
      <xdr:spPr>
        <a:xfrm>
          <a:off x="16459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140733</xdr:rowOff>
    </xdr:from>
    <xdr:ext cx="762000" cy="259045"/>
    <xdr:sp macro="" textlink="">
      <xdr:nvSpPr>
        <xdr:cNvPr id="325" name="補助費等該当値テキスト"/>
        <xdr:cNvSpPr txBox="1"/>
      </xdr:nvSpPr>
      <xdr:spPr>
        <a:xfrm>
          <a:off x="16598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119634</xdr:rowOff>
    </xdr:from>
    <xdr:to>
      <xdr:col>78</xdr:col>
      <xdr:colOff>120650</xdr:colOff>
      <xdr:row>36</xdr:row>
      <xdr:rowOff>49784</xdr:rowOff>
    </xdr:to>
    <xdr:sp macro="" textlink="">
      <xdr:nvSpPr>
        <xdr:cNvPr id="326" name="楕円 325"/>
        <xdr:cNvSpPr/>
      </xdr:nvSpPr>
      <xdr:spPr>
        <a:xfrm>
          <a:off x="15621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59961</xdr:rowOff>
    </xdr:from>
    <xdr:ext cx="736600" cy="259045"/>
    <xdr:sp macro="" textlink="">
      <xdr:nvSpPr>
        <xdr:cNvPr id="327" name="テキスト ボックス 326"/>
        <xdr:cNvSpPr txBox="1"/>
      </xdr:nvSpPr>
      <xdr:spPr>
        <a:xfrm>
          <a:off x="15290800" y="5889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165354</xdr:rowOff>
    </xdr:from>
    <xdr:to>
      <xdr:col>74</xdr:col>
      <xdr:colOff>31750</xdr:colOff>
      <xdr:row>36</xdr:row>
      <xdr:rowOff>95504</xdr:rowOff>
    </xdr:to>
    <xdr:sp macro="" textlink="">
      <xdr:nvSpPr>
        <xdr:cNvPr id="328" name="楕円 327"/>
        <xdr:cNvSpPr/>
      </xdr:nvSpPr>
      <xdr:spPr>
        <a:xfrm>
          <a:off x="14732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105681</xdr:rowOff>
    </xdr:from>
    <xdr:ext cx="762000" cy="259045"/>
    <xdr:sp macro="" textlink="">
      <xdr:nvSpPr>
        <xdr:cNvPr id="329" name="テキスト ボックス 328"/>
        <xdr:cNvSpPr txBox="1"/>
      </xdr:nvSpPr>
      <xdr:spPr>
        <a:xfrm>
          <a:off x="14401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147066</xdr:rowOff>
    </xdr:from>
    <xdr:to>
      <xdr:col>69</xdr:col>
      <xdr:colOff>142875</xdr:colOff>
      <xdr:row>36</xdr:row>
      <xdr:rowOff>77216</xdr:rowOff>
    </xdr:to>
    <xdr:sp macro="" textlink="">
      <xdr:nvSpPr>
        <xdr:cNvPr id="330" name="楕円 329"/>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31" name="テキスト ボックス 330"/>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32" name="楕円 331"/>
        <xdr:cNvSpPr/>
      </xdr:nvSpPr>
      <xdr:spPr>
        <a:xfrm>
          <a:off x="12954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33" name="テキスト ボックス 332"/>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年度の公債費に係る経常収支比率は</a:t>
          </a:r>
          <a:r>
            <a:rPr kumimoji="1" lang="en-US" altLang="ja-JP" sz="1300">
              <a:latin typeface="ＭＳ Ｐゴシック" panose="020B0600070205080204" pitchFamily="50" charset="-128"/>
              <a:ea typeface="ＭＳ Ｐゴシック" panose="020B0600070205080204" pitchFamily="50" charset="-128"/>
            </a:rPr>
            <a:t>16.4</a:t>
          </a:r>
          <a:r>
            <a:rPr kumimoji="1" lang="ja-JP" altLang="en-US" sz="1300">
              <a:latin typeface="ＭＳ Ｐゴシック" panose="020B0600070205080204" pitchFamily="50" charset="-128"/>
              <a:ea typeface="ＭＳ Ｐゴシック" panose="020B0600070205080204" pitchFamily="50" charset="-128"/>
            </a:rPr>
            <a:t>％となり、前年度より</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ポイント上昇した。類似団体平均（</a:t>
          </a:r>
          <a:r>
            <a:rPr kumimoji="1" lang="en-US" altLang="ja-JP" sz="1300">
              <a:latin typeface="ＭＳ Ｐゴシック" panose="020B0600070205080204" pitchFamily="50" charset="-128"/>
              <a:ea typeface="ＭＳ Ｐゴシック" panose="020B0600070205080204" pitchFamily="50" charset="-128"/>
            </a:rPr>
            <a:t>14.3</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満期一括償還等により元利償還金に充当した一般財源等額が昨年度と比較して</a:t>
          </a:r>
          <a:r>
            <a:rPr kumimoji="1" lang="en-US" altLang="ja-JP" sz="1300">
              <a:latin typeface="ＭＳ Ｐゴシック" panose="020B0600070205080204" pitchFamily="50" charset="-128"/>
              <a:ea typeface="ＭＳ Ｐゴシック" panose="020B0600070205080204" pitchFamily="50" charset="-128"/>
            </a:rPr>
            <a:t>488</a:t>
          </a:r>
          <a:r>
            <a:rPr kumimoji="1" lang="ja-JP" altLang="en-US" sz="1300">
              <a:latin typeface="ＭＳ Ｐゴシック" panose="020B0600070205080204" pitchFamily="50" charset="-128"/>
              <a:ea typeface="ＭＳ Ｐゴシック" panose="020B0600070205080204" pitchFamily="50" charset="-128"/>
            </a:rPr>
            <a:t>百万円増加したことで、大幅に上昇した。</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xdr:rowOff>
    </xdr:from>
    <xdr:to>
      <xdr:col>24</xdr:col>
      <xdr:colOff>25400</xdr:colOff>
      <xdr:row>77</xdr:row>
      <xdr:rowOff>133858</xdr:rowOff>
    </xdr:to>
    <xdr:cxnSp macro="">
      <xdr:nvCxnSpPr>
        <xdr:cNvPr id="363" name="直線コネクタ 362"/>
        <xdr:cNvCxnSpPr/>
      </xdr:nvCxnSpPr>
      <xdr:spPr>
        <a:xfrm>
          <a:off x="3987800" y="13202920"/>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3573</xdr:rowOff>
    </xdr:from>
    <xdr:ext cx="762000" cy="259045"/>
    <xdr:sp macro="" textlink="">
      <xdr:nvSpPr>
        <xdr:cNvPr id="364" name="公債費平均値テキスト"/>
        <xdr:cNvSpPr txBox="1"/>
      </xdr:nvSpPr>
      <xdr:spPr>
        <a:xfrm>
          <a:off x="4914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xdr:rowOff>
    </xdr:from>
    <xdr:to>
      <xdr:col>19</xdr:col>
      <xdr:colOff>187325</xdr:colOff>
      <xdr:row>77</xdr:row>
      <xdr:rowOff>78994</xdr:rowOff>
    </xdr:to>
    <xdr:cxnSp macro="">
      <xdr:nvCxnSpPr>
        <xdr:cNvPr id="366" name="直線コネクタ 365"/>
        <xdr:cNvCxnSpPr/>
      </xdr:nvCxnSpPr>
      <xdr:spPr>
        <a:xfrm flipV="1">
          <a:off x="3098800" y="1320292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55135</xdr:rowOff>
    </xdr:from>
    <xdr:ext cx="736600" cy="259045"/>
    <xdr:sp macro="" textlink="">
      <xdr:nvSpPr>
        <xdr:cNvPr id="368" name="テキスト ボックス 367"/>
        <xdr:cNvSpPr txBox="1"/>
      </xdr:nvSpPr>
      <xdr:spPr>
        <a:xfrm>
          <a:off x="3606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78994</xdr:rowOff>
    </xdr:from>
    <xdr:to>
      <xdr:col>15</xdr:col>
      <xdr:colOff>98425</xdr:colOff>
      <xdr:row>77</xdr:row>
      <xdr:rowOff>92711</xdr:rowOff>
    </xdr:to>
    <xdr:cxnSp macro="">
      <xdr:nvCxnSpPr>
        <xdr:cNvPr id="369" name="直線コネクタ 368"/>
        <xdr:cNvCxnSpPr/>
      </xdr:nvCxnSpPr>
      <xdr:spPr>
        <a:xfrm flipV="1">
          <a:off x="2209800" y="132806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0" name="フローチャート: 判断 369"/>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71" name="テキスト ボックス 370"/>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92711</xdr:rowOff>
    </xdr:from>
    <xdr:to>
      <xdr:col>11</xdr:col>
      <xdr:colOff>9525</xdr:colOff>
      <xdr:row>77</xdr:row>
      <xdr:rowOff>115570</xdr:rowOff>
    </xdr:to>
    <xdr:cxnSp macro="">
      <xdr:nvCxnSpPr>
        <xdr:cNvPr id="372" name="直線コネクタ 371"/>
        <xdr:cNvCxnSpPr/>
      </xdr:nvCxnSpPr>
      <xdr:spPr>
        <a:xfrm flipV="1">
          <a:off x="1320800" y="132943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3" name="フローチャート: 判断 372"/>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74" name="テキスト ボックス 373"/>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5" name="フローチャート: 判断 374"/>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6" name="テキスト ボックス 375"/>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83058</xdr:rowOff>
    </xdr:from>
    <xdr:to>
      <xdr:col>24</xdr:col>
      <xdr:colOff>76200</xdr:colOff>
      <xdr:row>78</xdr:row>
      <xdr:rowOff>13208</xdr:rowOff>
    </xdr:to>
    <xdr:sp macro="" textlink="">
      <xdr:nvSpPr>
        <xdr:cNvPr id="382" name="楕円 381"/>
        <xdr:cNvSpPr/>
      </xdr:nvSpPr>
      <xdr:spPr>
        <a:xfrm>
          <a:off x="4775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55135</xdr:rowOff>
    </xdr:from>
    <xdr:ext cx="762000" cy="259045"/>
    <xdr:sp macro="" textlink="">
      <xdr:nvSpPr>
        <xdr:cNvPr id="383" name="公債費該当値テキスト"/>
        <xdr:cNvSpPr txBox="1"/>
      </xdr:nvSpPr>
      <xdr:spPr>
        <a:xfrm>
          <a:off x="49149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121920</xdr:rowOff>
    </xdr:from>
    <xdr:to>
      <xdr:col>20</xdr:col>
      <xdr:colOff>38100</xdr:colOff>
      <xdr:row>77</xdr:row>
      <xdr:rowOff>52070</xdr:rowOff>
    </xdr:to>
    <xdr:sp macro="" textlink="">
      <xdr:nvSpPr>
        <xdr:cNvPr id="384" name="楕円 383"/>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85" name="テキスト ボックス 384"/>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28194</xdr:rowOff>
    </xdr:from>
    <xdr:to>
      <xdr:col>15</xdr:col>
      <xdr:colOff>149225</xdr:colOff>
      <xdr:row>77</xdr:row>
      <xdr:rowOff>129794</xdr:rowOff>
    </xdr:to>
    <xdr:sp macro="" textlink="">
      <xdr:nvSpPr>
        <xdr:cNvPr id="386" name="楕円 385"/>
        <xdr:cNvSpPr/>
      </xdr:nvSpPr>
      <xdr:spPr>
        <a:xfrm>
          <a:off x="3048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114571</xdr:rowOff>
    </xdr:from>
    <xdr:ext cx="762000" cy="259045"/>
    <xdr:sp macro="" textlink="">
      <xdr:nvSpPr>
        <xdr:cNvPr id="387" name="テキスト ボックス 386"/>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41911</xdr:rowOff>
    </xdr:from>
    <xdr:to>
      <xdr:col>11</xdr:col>
      <xdr:colOff>60325</xdr:colOff>
      <xdr:row>77</xdr:row>
      <xdr:rowOff>143511</xdr:rowOff>
    </xdr:to>
    <xdr:sp macro="" textlink="">
      <xdr:nvSpPr>
        <xdr:cNvPr id="388" name="楕円 387"/>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89" name="テキスト ボックス 388"/>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90" name="楕円 389"/>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91" name="テキスト ボックス 390"/>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扶助費以外の項目では、経常一般財源総額が減少し、経常的な支出が増加充当した一般財源等額が増加していることから、令和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年度の公債費以外に係る経常収支比率は</a:t>
          </a:r>
          <a:r>
            <a:rPr kumimoji="1" lang="en-US" altLang="ja-JP" sz="1300">
              <a:latin typeface="ＭＳ Ｐゴシック" panose="020B0600070205080204" pitchFamily="50" charset="-128"/>
              <a:ea typeface="ＭＳ Ｐゴシック" panose="020B0600070205080204" pitchFamily="50" charset="-128"/>
            </a:rPr>
            <a:t>83.0</a:t>
          </a:r>
          <a:r>
            <a:rPr kumimoji="1" lang="ja-JP" altLang="en-US" sz="1300">
              <a:latin typeface="ＭＳ Ｐゴシック" panose="020B0600070205080204" pitchFamily="50" charset="-128"/>
              <a:ea typeface="ＭＳ Ｐゴシック" panose="020B0600070205080204" pitchFamily="50" charset="-128"/>
            </a:rPr>
            <a:t>％となり、前年度より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ポイント上昇した。類似団体（</a:t>
          </a:r>
          <a:r>
            <a:rPr kumimoji="1" lang="en-US" altLang="ja-JP" sz="1300">
              <a:latin typeface="ＭＳ Ｐゴシック" panose="020B0600070205080204" pitchFamily="50" charset="-128"/>
              <a:ea typeface="ＭＳ Ｐゴシック" panose="020B0600070205080204" pitchFamily="50" charset="-128"/>
            </a:rPr>
            <a:t>77.8</a:t>
          </a:r>
          <a:r>
            <a:rPr kumimoji="1" lang="ja-JP" altLang="en-US" sz="1300">
              <a:latin typeface="ＭＳ Ｐゴシック" panose="020B0600070205080204" pitchFamily="50" charset="-128"/>
              <a:ea typeface="ＭＳ Ｐゴシック" panose="020B0600070205080204" pitchFamily="50" charset="-128"/>
            </a:rPr>
            <a:t>％）に対しては</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ポイント上回っている。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24130</xdr:rowOff>
    </xdr:from>
    <xdr:to>
      <xdr:col>82</xdr:col>
      <xdr:colOff>107950</xdr:colOff>
      <xdr:row>78</xdr:row>
      <xdr:rowOff>69850</xdr:rowOff>
    </xdr:to>
    <xdr:cxnSp macro="">
      <xdr:nvCxnSpPr>
        <xdr:cNvPr id="420" name="直線コネクタ 419"/>
        <xdr:cNvCxnSpPr/>
      </xdr:nvCxnSpPr>
      <xdr:spPr>
        <a:xfrm>
          <a:off x="15671800" y="1339723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81297</xdr:rowOff>
    </xdr:from>
    <xdr:ext cx="762000" cy="259045"/>
    <xdr:sp macro="" textlink="">
      <xdr:nvSpPr>
        <xdr:cNvPr id="421" name="公債費以外平均値テキスト"/>
        <xdr:cNvSpPr txBox="1"/>
      </xdr:nvSpPr>
      <xdr:spPr>
        <a:xfrm>
          <a:off x="16598900" y="12940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24130</xdr:rowOff>
    </xdr:from>
    <xdr:to>
      <xdr:col>78</xdr:col>
      <xdr:colOff>69850</xdr:colOff>
      <xdr:row>78</xdr:row>
      <xdr:rowOff>149861</xdr:rowOff>
    </xdr:to>
    <xdr:cxnSp macro="">
      <xdr:nvCxnSpPr>
        <xdr:cNvPr id="423" name="直線コネクタ 422"/>
        <xdr:cNvCxnSpPr/>
      </xdr:nvCxnSpPr>
      <xdr:spPr>
        <a:xfrm flipV="1">
          <a:off x="14782800" y="13397230"/>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165117</xdr:rowOff>
    </xdr:from>
    <xdr:ext cx="736600" cy="259045"/>
    <xdr:sp macro="" textlink="">
      <xdr:nvSpPr>
        <xdr:cNvPr id="425" name="テキスト ボックス 424"/>
        <xdr:cNvSpPr txBox="1"/>
      </xdr:nvSpPr>
      <xdr:spPr>
        <a:xfrm>
          <a:off x="15290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46989</xdr:rowOff>
    </xdr:from>
    <xdr:to>
      <xdr:col>73</xdr:col>
      <xdr:colOff>180975</xdr:colOff>
      <xdr:row>78</xdr:row>
      <xdr:rowOff>149861</xdr:rowOff>
    </xdr:to>
    <xdr:cxnSp macro="">
      <xdr:nvCxnSpPr>
        <xdr:cNvPr id="426" name="直線コネクタ 425"/>
        <xdr:cNvCxnSpPr/>
      </xdr:nvCxnSpPr>
      <xdr:spPr>
        <a:xfrm>
          <a:off x="13893800" y="13248639"/>
          <a:ext cx="889000" cy="27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7" name="フローチャート: 判断 426"/>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28" name="テキスト ボックス 427"/>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69850</xdr:rowOff>
    </xdr:from>
    <xdr:to>
      <xdr:col>69</xdr:col>
      <xdr:colOff>92075</xdr:colOff>
      <xdr:row>77</xdr:row>
      <xdr:rowOff>46989</xdr:rowOff>
    </xdr:to>
    <xdr:cxnSp macro="">
      <xdr:nvCxnSpPr>
        <xdr:cNvPr id="429" name="直線コネクタ 428"/>
        <xdr:cNvCxnSpPr/>
      </xdr:nvCxnSpPr>
      <xdr:spPr>
        <a:xfrm>
          <a:off x="13004800" y="13100050"/>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0" name="フローチャート: 判断 429"/>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31" name="テキスト ボックス 430"/>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2" name="フローチャート: 判断 431"/>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33" name="テキスト ボックス 432"/>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19050</xdr:rowOff>
    </xdr:from>
    <xdr:to>
      <xdr:col>82</xdr:col>
      <xdr:colOff>158750</xdr:colOff>
      <xdr:row>78</xdr:row>
      <xdr:rowOff>120650</xdr:rowOff>
    </xdr:to>
    <xdr:sp macro="" textlink="">
      <xdr:nvSpPr>
        <xdr:cNvPr id="439" name="楕円 438"/>
        <xdr:cNvSpPr/>
      </xdr:nvSpPr>
      <xdr:spPr>
        <a:xfrm>
          <a:off x="164592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162577</xdr:rowOff>
    </xdr:from>
    <xdr:ext cx="762000" cy="259045"/>
    <xdr:sp macro="" textlink="">
      <xdr:nvSpPr>
        <xdr:cNvPr id="440" name="公債費以外該当値テキスト"/>
        <xdr:cNvSpPr txBox="1"/>
      </xdr:nvSpPr>
      <xdr:spPr>
        <a:xfrm>
          <a:off x="165989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144780</xdr:rowOff>
    </xdr:from>
    <xdr:to>
      <xdr:col>78</xdr:col>
      <xdr:colOff>120650</xdr:colOff>
      <xdr:row>78</xdr:row>
      <xdr:rowOff>74930</xdr:rowOff>
    </xdr:to>
    <xdr:sp macro="" textlink="">
      <xdr:nvSpPr>
        <xdr:cNvPr id="441" name="楕円 440"/>
        <xdr:cNvSpPr/>
      </xdr:nvSpPr>
      <xdr:spPr>
        <a:xfrm>
          <a:off x="15621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59707</xdr:rowOff>
    </xdr:from>
    <xdr:ext cx="736600" cy="259045"/>
    <xdr:sp macro="" textlink="">
      <xdr:nvSpPr>
        <xdr:cNvPr id="442" name="テキスト ボックス 441"/>
        <xdr:cNvSpPr txBox="1"/>
      </xdr:nvSpPr>
      <xdr:spPr>
        <a:xfrm>
          <a:off x="15290800" y="13432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99061</xdr:rowOff>
    </xdr:from>
    <xdr:to>
      <xdr:col>74</xdr:col>
      <xdr:colOff>31750</xdr:colOff>
      <xdr:row>79</xdr:row>
      <xdr:rowOff>29211</xdr:rowOff>
    </xdr:to>
    <xdr:sp macro="" textlink="">
      <xdr:nvSpPr>
        <xdr:cNvPr id="443" name="楕円 442"/>
        <xdr:cNvSpPr/>
      </xdr:nvSpPr>
      <xdr:spPr>
        <a:xfrm>
          <a:off x="14732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13988</xdr:rowOff>
    </xdr:from>
    <xdr:ext cx="762000" cy="259045"/>
    <xdr:sp macro="" textlink="">
      <xdr:nvSpPr>
        <xdr:cNvPr id="444" name="テキスト ボックス 443"/>
        <xdr:cNvSpPr txBox="1"/>
      </xdr:nvSpPr>
      <xdr:spPr>
        <a:xfrm>
          <a:off x="14401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167639</xdr:rowOff>
    </xdr:from>
    <xdr:to>
      <xdr:col>69</xdr:col>
      <xdr:colOff>142875</xdr:colOff>
      <xdr:row>77</xdr:row>
      <xdr:rowOff>97789</xdr:rowOff>
    </xdr:to>
    <xdr:sp macro="" textlink="">
      <xdr:nvSpPr>
        <xdr:cNvPr id="445" name="楕円 444"/>
        <xdr:cNvSpPr/>
      </xdr:nvSpPr>
      <xdr:spPr>
        <a:xfrm>
          <a:off x="13843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6" name="テキスト ボックス 445"/>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19050</xdr:rowOff>
    </xdr:from>
    <xdr:to>
      <xdr:col>65</xdr:col>
      <xdr:colOff>53975</xdr:colOff>
      <xdr:row>76</xdr:row>
      <xdr:rowOff>120650</xdr:rowOff>
    </xdr:to>
    <xdr:sp macro="" textlink="">
      <xdr:nvSpPr>
        <xdr:cNvPr id="447" name="楕円 446"/>
        <xdr:cNvSpPr/>
      </xdr:nvSpPr>
      <xdr:spPr>
        <a:xfrm>
          <a:off x="12954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130827</xdr:rowOff>
    </xdr:from>
    <xdr:ext cx="762000" cy="259045"/>
    <xdr:sp macro="" textlink="">
      <xdr:nvSpPr>
        <xdr:cNvPr id="448" name="テキスト ボックス 447"/>
        <xdr:cNvSpPr txBox="1"/>
      </xdr:nvSpPr>
      <xdr:spPr>
        <a:xfrm>
          <a:off x="12623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宮城県名取市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104445</xdr:rowOff>
    </xdr:from>
    <xdr:to>
      <xdr:col>29</xdr:col>
      <xdr:colOff>127000</xdr:colOff>
      <xdr:row>18</xdr:row>
      <xdr:rowOff>107031</xdr:rowOff>
    </xdr:to>
    <xdr:cxnSp macro="">
      <xdr:nvCxnSpPr>
        <xdr:cNvPr id="54" name="直線コネクタ 53"/>
        <xdr:cNvCxnSpPr/>
      </xdr:nvCxnSpPr>
      <xdr:spPr bwMode="auto">
        <a:xfrm>
          <a:off x="5003800" y="3238170"/>
          <a:ext cx="647700" cy="2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14765</xdr:rowOff>
    </xdr:from>
    <xdr:ext cx="762000" cy="259045"/>
    <xdr:sp macro="" textlink="">
      <xdr:nvSpPr>
        <xdr:cNvPr id="55" name="人口1人当たり決算額の推移平均値テキスト130"/>
        <xdr:cNvSpPr txBox="1"/>
      </xdr:nvSpPr>
      <xdr:spPr>
        <a:xfrm>
          <a:off x="5740400" y="2977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104445</xdr:rowOff>
    </xdr:from>
    <xdr:to>
      <xdr:col>26</xdr:col>
      <xdr:colOff>50800</xdr:colOff>
      <xdr:row>18</xdr:row>
      <xdr:rowOff>125919</xdr:rowOff>
    </xdr:to>
    <xdr:cxnSp macro="">
      <xdr:nvCxnSpPr>
        <xdr:cNvPr id="57" name="直線コネクタ 56"/>
        <xdr:cNvCxnSpPr/>
      </xdr:nvCxnSpPr>
      <xdr:spPr bwMode="auto">
        <a:xfrm flipV="1">
          <a:off x="4305300" y="3238170"/>
          <a:ext cx="698500" cy="21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112515</xdr:rowOff>
    </xdr:from>
    <xdr:ext cx="736600" cy="259045"/>
    <xdr:sp macro="" textlink="">
      <xdr:nvSpPr>
        <xdr:cNvPr id="59" name="テキスト ボックス 58"/>
        <xdr:cNvSpPr txBox="1"/>
      </xdr:nvSpPr>
      <xdr:spPr>
        <a:xfrm>
          <a:off x="4622800" y="290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120390</xdr:rowOff>
    </xdr:from>
    <xdr:to>
      <xdr:col>22</xdr:col>
      <xdr:colOff>114300</xdr:colOff>
      <xdr:row>18</xdr:row>
      <xdr:rowOff>125919</xdr:rowOff>
    </xdr:to>
    <xdr:cxnSp macro="">
      <xdr:nvCxnSpPr>
        <xdr:cNvPr id="60" name="直線コネクタ 59"/>
        <xdr:cNvCxnSpPr/>
      </xdr:nvCxnSpPr>
      <xdr:spPr bwMode="auto">
        <a:xfrm>
          <a:off x="3606800" y="3254115"/>
          <a:ext cx="698500" cy="5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21698</xdr:rowOff>
    </xdr:from>
    <xdr:to>
      <xdr:col>22</xdr:col>
      <xdr:colOff>165100</xdr:colOff>
      <xdr:row>18</xdr:row>
      <xdr:rowOff>123298</xdr:rowOff>
    </xdr:to>
    <xdr:sp macro="" textlink="">
      <xdr:nvSpPr>
        <xdr:cNvPr id="61" name="フローチャート: 判断 60"/>
        <xdr:cNvSpPr/>
      </xdr:nvSpPr>
      <xdr:spPr bwMode="auto">
        <a:xfrm>
          <a:off x="42545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133475</xdr:rowOff>
    </xdr:from>
    <xdr:ext cx="762000" cy="259045"/>
    <xdr:sp macro="" textlink="">
      <xdr:nvSpPr>
        <xdr:cNvPr id="62" name="テキスト ボックス 61"/>
        <xdr:cNvSpPr txBox="1"/>
      </xdr:nvSpPr>
      <xdr:spPr>
        <a:xfrm>
          <a:off x="3924300" y="292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120390</xdr:rowOff>
    </xdr:from>
    <xdr:to>
      <xdr:col>18</xdr:col>
      <xdr:colOff>177800</xdr:colOff>
      <xdr:row>18</xdr:row>
      <xdr:rowOff>125376</xdr:rowOff>
    </xdr:to>
    <xdr:cxnSp macro="">
      <xdr:nvCxnSpPr>
        <xdr:cNvPr id="63" name="直線コネクタ 62"/>
        <xdr:cNvCxnSpPr/>
      </xdr:nvCxnSpPr>
      <xdr:spPr bwMode="auto">
        <a:xfrm flipV="1">
          <a:off x="2908300" y="3254115"/>
          <a:ext cx="698500" cy="4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46787</xdr:rowOff>
    </xdr:from>
    <xdr:to>
      <xdr:col>19</xdr:col>
      <xdr:colOff>38100</xdr:colOff>
      <xdr:row>18</xdr:row>
      <xdr:rowOff>148387</xdr:rowOff>
    </xdr:to>
    <xdr:sp macro="" textlink="">
      <xdr:nvSpPr>
        <xdr:cNvPr id="64" name="フローチャート: 判断 63"/>
        <xdr:cNvSpPr/>
      </xdr:nvSpPr>
      <xdr:spPr bwMode="auto">
        <a:xfrm>
          <a:off x="35560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158564</xdr:rowOff>
    </xdr:from>
    <xdr:ext cx="762000" cy="259045"/>
    <xdr:sp macro="" textlink="">
      <xdr:nvSpPr>
        <xdr:cNvPr id="65" name="テキスト ボックス 64"/>
        <xdr:cNvSpPr txBox="1"/>
      </xdr:nvSpPr>
      <xdr:spPr>
        <a:xfrm>
          <a:off x="3225800" y="294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60417</xdr:rowOff>
    </xdr:from>
    <xdr:to>
      <xdr:col>15</xdr:col>
      <xdr:colOff>101600</xdr:colOff>
      <xdr:row>18</xdr:row>
      <xdr:rowOff>162017</xdr:rowOff>
    </xdr:to>
    <xdr:sp macro="" textlink="">
      <xdr:nvSpPr>
        <xdr:cNvPr id="66" name="フローチャート: 判断 65"/>
        <xdr:cNvSpPr/>
      </xdr:nvSpPr>
      <xdr:spPr bwMode="auto">
        <a:xfrm>
          <a:off x="28575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744</xdr:rowOff>
    </xdr:from>
    <xdr:ext cx="762000" cy="259045"/>
    <xdr:sp macro="" textlink="">
      <xdr:nvSpPr>
        <xdr:cNvPr id="67" name="テキスト ボックス 66"/>
        <xdr:cNvSpPr txBox="1"/>
      </xdr:nvSpPr>
      <xdr:spPr>
        <a:xfrm>
          <a:off x="2527300" y="296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56231</xdr:rowOff>
    </xdr:from>
    <xdr:to>
      <xdr:col>29</xdr:col>
      <xdr:colOff>177800</xdr:colOff>
      <xdr:row>18</xdr:row>
      <xdr:rowOff>157831</xdr:rowOff>
    </xdr:to>
    <xdr:sp macro="" textlink="">
      <xdr:nvSpPr>
        <xdr:cNvPr id="73" name="楕円 72"/>
        <xdr:cNvSpPr/>
      </xdr:nvSpPr>
      <xdr:spPr bwMode="auto">
        <a:xfrm>
          <a:off x="5600700" y="3189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28308</xdr:rowOff>
    </xdr:from>
    <xdr:ext cx="762000" cy="259045"/>
    <xdr:sp macro="" textlink="">
      <xdr:nvSpPr>
        <xdr:cNvPr id="74" name="人口1人当たり決算額の推移該当値テキスト130"/>
        <xdr:cNvSpPr txBox="1"/>
      </xdr:nvSpPr>
      <xdr:spPr>
        <a:xfrm>
          <a:off x="5740400" y="316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53645</xdr:rowOff>
    </xdr:from>
    <xdr:to>
      <xdr:col>26</xdr:col>
      <xdr:colOff>101600</xdr:colOff>
      <xdr:row>18</xdr:row>
      <xdr:rowOff>155245</xdr:rowOff>
    </xdr:to>
    <xdr:sp macro="" textlink="">
      <xdr:nvSpPr>
        <xdr:cNvPr id="75" name="楕円 74"/>
        <xdr:cNvSpPr/>
      </xdr:nvSpPr>
      <xdr:spPr bwMode="auto">
        <a:xfrm>
          <a:off x="4953000" y="3187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140022</xdr:rowOff>
    </xdr:from>
    <xdr:ext cx="736600" cy="259045"/>
    <xdr:sp macro="" textlink="">
      <xdr:nvSpPr>
        <xdr:cNvPr id="76" name="テキスト ボックス 75"/>
        <xdr:cNvSpPr txBox="1"/>
      </xdr:nvSpPr>
      <xdr:spPr>
        <a:xfrm>
          <a:off x="4622800" y="3273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75119</xdr:rowOff>
    </xdr:from>
    <xdr:to>
      <xdr:col>22</xdr:col>
      <xdr:colOff>165100</xdr:colOff>
      <xdr:row>19</xdr:row>
      <xdr:rowOff>5269</xdr:rowOff>
    </xdr:to>
    <xdr:sp macro="" textlink="">
      <xdr:nvSpPr>
        <xdr:cNvPr id="77" name="楕円 76"/>
        <xdr:cNvSpPr/>
      </xdr:nvSpPr>
      <xdr:spPr bwMode="auto">
        <a:xfrm>
          <a:off x="4254500" y="3208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161496</xdr:rowOff>
    </xdr:from>
    <xdr:ext cx="762000" cy="259045"/>
    <xdr:sp macro="" textlink="">
      <xdr:nvSpPr>
        <xdr:cNvPr id="78" name="テキスト ボックス 77"/>
        <xdr:cNvSpPr txBox="1"/>
      </xdr:nvSpPr>
      <xdr:spPr>
        <a:xfrm>
          <a:off x="3924300" y="3295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69590</xdr:rowOff>
    </xdr:from>
    <xdr:to>
      <xdr:col>19</xdr:col>
      <xdr:colOff>38100</xdr:colOff>
      <xdr:row>18</xdr:row>
      <xdr:rowOff>171190</xdr:rowOff>
    </xdr:to>
    <xdr:sp macro="" textlink="">
      <xdr:nvSpPr>
        <xdr:cNvPr id="79" name="楕円 78"/>
        <xdr:cNvSpPr/>
      </xdr:nvSpPr>
      <xdr:spPr bwMode="auto">
        <a:xfrm>
          <a:off x="3556000" y="3203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155967</xdr:rowOff>
    </xdr:from>
    <xdr:ext cx="762000" cy="259045"/>
    <xdr:sp macro="" textlink="">
      <xdr:nvSpPr>
        <xdr:cNvPr id="80" name="テキスト ボックス 79"/>
        <xdr:cNvSpPr txBox="1"/>
      </xdr:nvSpPr>
      <xdr:spPr>
        <a:xfrm>
          <a:off x="3225800" y="328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74576</xdr:rowOff>
    </xdr:from>
    <xdr:to>
      <xdr:col>15</xdr:col>
      <xdr:colOff>101600</xdr:colOff>
      <xdr:row>19</xdr:row>
      <xdr:rowOff>4726</xdr:rowOff>
    </xdr:to>
    <xdr:sp macro="" textlink="">
      <xdr:nvSpPr>
        <xdr:cNvPr id="81" name="楕円 80"/>
        <xdr:cNvSpPr/>
      </xdr:nvSpPr>
      <xdr:spPr bwMode="auto">
        <a:xfrm>
          <a:off x="2857500" y="3208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160953</xdr:rowOff>
    </xdr:from>
    <xdr:ext cx="762000" cy="259045"/>
    <xdr:sp macro="" textlink="">
      <xdr:nvSpPr>
        <xdr:cNvPr id="82" name="テキスト ボックス 81"/>
        <xdr:cNvSpPr txBox="1"/>
      </xdr:nvSpPr>
      <xdr:spPr>
        <a:xfrm>
          <a:off x="2527300" y="3294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75598</xdr:rowOff>
    </xdr:from>
    <xdr:to>
      <xdr:col>29</xdr:col>
      <xdr:colOff>127000</xdr:colOff>
      <xdr:row>37</xdr:row>
      <xdr:rowOff>21517</xdr:rowOff>
    </xdr:to>
    <xdr:cxnSp macro="">
      <xdr:nvCxnSpPr>
        <xdr:cNvPr id="117" name="直線コネクタ 116"/>
        <xdr:cNvCxnSpPr/>
      </xdr:nvCxnSpPr>
      <xdr:spPr bwMode="auto">
        <a:xfrm>
          <a:off x="5003800" y="7028848"/>
          <a:ext cx="647700" cy="117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64936</xdr:rowOff>
    </xdr:from>
    <xdr:ext cx="762000" cy="259045"/>
    <xdr:sp macro="" textlink="">
      <xdr:nvSpPr>
        <xdr:cNvPr id="118" name="人口1人当たり決算額の推移平均値テキスト445"/>
        <xdr:cNvSpPr txBox="1"/>
      </xdr:nvSpPr>
      <xdr:spPr>
        <a:xfrm>
          <a:off x="5740400" y="667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16390</xdr:rowOff>
    </xdr:from>
    <xdr:to>
      <xdr:col>26</xdr:col>
      <xdr:colOff>50800</xdr:colOff>
      <xdr:row>36</xdr:row>
      <xdr:rowOff>75598</xdr:rowOff>
    </xdr:to>
    <xdr:cxnSp macro="">
      <xdr:nvCxnSpPr>
        <xdr:cNvPr id="120" name="直線コネクタ 119"/>
        <xdr:cNvCxnSpPr/>
      </xdr:nvCxnSpPr>
      <xdr:spPr bwMode="auto">
        <a:xfrm>
          <a:off x="4305300" y="6969640"/>
          <a:ext cx="698500" cy="59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2877</xdr:rowOff>
    </xdr:from>
    <xdr:ext cx="736600" cy="259045"/>
    <xdr:sp macro="" textlink="">
      <xdr:nvSpPr>
        <xdr:cNvPr id="122" name="テキスト ボックス 121"/>
        <xdr:cNvSpPr txBox="1"/>
      </xdr:nvSpPr>
      <xdr:spPr>
        <a:xfrm>
          <a:off x="4622800" y="6613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16390</xdr:rowOff>
    </xdr:from>
    <xdr:to>
      <xdr:col>22</xdr:col>
      <xdr:colOff>114300</xdr:colOff>
      <xdr:row>36</xdr:row>
      <xdr:rowOff>138561</xdr:rowOff>
    </xdr:to>
    <xdr:cxnSp macro="">
      <xdr:nvCxnSpPr>
        <xdr:cNvPr id="123" name="直線コネクタ 122"/>
        <xdr:cNvCxnSpPr/>
      </xdr:nvCxnSpPr>
      <xdr:spPr bwMode="auto">
        <a:xfrm flipV="1">
          <a:off x="3606800" y="6969640"/>
          <a:ext cx="698500" cy="122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238768</xdr:rowOff>
    </xdr:from>
    <xdr:to>
      <xdr:col>22</xdr:col>
      <xdr:colOff>165100</xdr:colOff>
      <xdr:row>35</xdr:row>
      <xdr:rowOff>340368</xdr:rowOff>
    </xdr:to>
    <xdr:sp macro="" textlink="">
      <xdr:nvSpPr>
        <xdr:cNvPr id="124" name="フローチャート: 判断 123"/>
        <xdr:cNvSpPr/>
      </xdr:nvSpPr>
      <xdr:spPr bwMode="auto">
        <a:xfrm>
          <a:off x="42545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7645</xdr:rowOff>
    </xdr:from>
    <xdr:ext cx="762000" cy="259045"/>
    <xdr:sp macro="" textlink="">
      <xdr:nvSpPr>
        <xdr:cNvPr id="125" name="テキスト ボックス 124"/>
        <xdr:cNvSpPr txBox="1"/>
      </xdr:nvSpPr>
      <xdr:spPr>
        <a:xfrm>
          <a:off x="3924300" y="661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138561</xdr:rowOff>
    </xdr:from>
    <xdr:to>
      <xdr:col>18</xdr:col>
      <xdr:colOff>177800</xdr:colOff>
      <xdr:row>36</xdr:row>
      <xdr:rowOff>162270</xdr:rowOff>
    </xdr:to>
    <xdr:cxnSp macro="">
      <xdr:nvCxnSpPr>
        <xdr:cNvPr id="126" name="直線コネクタ 125"/>
        <xdr:cNvCxnSpPr/>
      </xdr:nvCxnSpPr>
      <xdr:spPr bwMode="auto">
        <a:xfrm flipV="1">
          <a:off x="2908300" y="7091811"/>
          <a:ext cx="698500" cy="23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xdr:cNvSpPr/>
      </xdr:nvSpPr>
      <xdr:spPr bwMode="auto">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16527</xdr:rowOff>
    </xdr:from>
    <xdr:ext cx="762000" cy="259045"/>
    <xdr:sp macro="" textlink="">
      <xdr:nvSpPr>
        <xdr:cNvPr id="128" name="テキスト ボックス 127"/>
        <xdr:cNvSpPr txBox="1"/>
      </xdr:nvSpPr>
      <xdr:spPr>
        <a:xfrm>
          <a:off x="3225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253136</xdr:rowOff>
    </xdr:from>
    <xdr:to>
      <xdr:col>15</xdr:col>
      <xdr:colOff>101600</xdr:colOff>
      <xdr:row>36</xdr:row>
      <xdr:rowOff>11836</xdr:rowOff>
    </xdr:to>
    <xdr:sp macro="" textlink="">
      <xdr:nvSpPr>
        <xdr:cNvPr id="129" name="フローチャート: 判断 128"/>
        <xdr:cNvSpPr/>
      </xdr:nvSpPr>
      <xdr:spPr bwMode="auto">
        <a:xfrm>
          <a:off x="2857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22013</xdr:rowOff>
    </xdr:from>
    <xdr:ext cx="762000" cy="259045"/>
    <xdr:sp macro="" textlink="">
      <xdr:nvSpPr>
        <xdr:cNvPr id="130" name="テキスト ボックス 129"/>
        <xdr:cNvSpPr txBox="1"/>
      </xdr:nvSpPr>
      <xdr:spPr>
        <a:xfrm>
          <a:off x="25273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142167</xdr:rowOff>
    </xdr:from>
    <xdr:to>
      <xdr:col>29</xdr:col>
      <xdr:colOff>177800</xdr:colOff>
      <xdr:row>37</xdr:row>
      <xdr:rowOff>72317</xdr:rowOff>
    </xdr:to>
    <xdr:sp macro="" textlink="">
      <xdr:nvSpPr>
        <xdr:cNvPr id="136" name="楕円 135"/>
        <xdr:cNvSpPr/>
      </xdr:nvSpPr>
      <xdr:spPr bwMode="auto">
        <a:xfrm>
          <a:off x="5600700" y="7095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114244</xdr:rowOff>
    </xdr:from>
    <xdr:ext cx="762000" cy="259045"/>
    <xdr:sp macro="" textlink="">
      <xdr:nvSpPr>
        <xdr:cNvPr id="137" name="人口1人当たり決算額の推移該当値テキスト445"/>
        <xdr:cNvSpPr txBox="1"/>
      </xdr:nvSpPr>
      <xdr:spPr>
        <a:xfrm>
          <a:off x="5740400" y="7067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24798</xdr:rowOff>
    </xdr:from>
    <xdr:to>
      <xdr:col>26</xdr:col>
      <xdr:colOff>101600</xdr:colOff>
      <xdr:row>36</xdr:row>
      <xdr:rowOff>126398</xdr:rowOff>
    </xdr:to>
    <xdr:sp macro="" textlink="">
      <xdr:nvSpPr>
        <xdr:cNvPr id="138" name="楕円 137"/>
        <xdr:cNvSpPr/>
      </xdr:nvSpPr>
      <xdr:spPr bwMode="auto">
        <a:xfrm>
          <a:off x="4953000" y="6978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111175</xdr:rowOff>
    </xdr:from>
    <xdr:ext cx="736600" cy="259045"/>
    <xdr:sp macro="" textlink="">
      <xdr:nvSpPr>
        <xdr:cNvPr id="139" name="テキスト ボックス 138"/>
        <xdr:cNvSpPr txBox="1"/>
      </xdr:nvSpPr>
      <xdr:spPr>
        <a:xfrm>
          <a:off x="4622800" y="7064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308490</xdr:rowOff>
    </xdr:from>
    <xdr:to>
      <xdr:col>22</xdr:col>
      <xdr:colOff>165100</xdr:colOff>
      <xdr:row>36</xdr:row>
      <xdr:rowOff>67190</xdr:rowOff>
    </xdr:to>
    <xdr:sp macro="" textlink="">
      <xdr:nvSpPr>
        <xdr:cNvPr id="140" name="楕円 139"/>
        <xdr:cNvSpPr/>
      </xdr:nvSpPr>
      <xdr:spPr bwMode="auto">
        <a:xfrm>
          <a:off x="4254500" y="6918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51967</xdr:rowOff>
    </xdr:from>
    <xdr:ext cx="762000" cy="259045"/>
    <xdr:sp macro="" textlink="">
      <xdr:nvSpPr>
        <xdr:cNvPr id="141" name="テキスト ボックス 140"/>
        <xdr:cNvSpPr txBox="1"/>
      </xdr:nvSpPr>
      <xdr:spPr>
        <a:xfrm>
          <a:off x="3924300" y="700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87761</xdr:rowOff>
    </xdr:from>
    <xdr:to>
      <xdr:col>19</xdr:col>
      <xdr:colOff>38100</xdr:colOff>
      <xdr:row>37</xdr:row>
      <xdr:rowOff>17911</xdr:rowOff>
    </xdr:to>
    <xdr:sp macro="" textlink="">
      <xdr:nvSpPr>
        <xdr:cNvPr id="142" name="楕円 141"/>
        <xdr:cNvSpPr/>
      </xdr:nvSpPr>
      <xdr:spPr bwMode="auto">
        <a:xfrm>
          <a:off x="3556000" y="7041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2688</xdr:rowOff>
    </xdr:from>
    <xdr:ext cx="762000" cy="259045"/>
    <xdr:sp macro="" textlink="">
      <xdr:nvSpPr>
        <xdr:cNvPr id="143" name="テキスト ボックス 142"/>
        <xdr:cNvSpPr txBox="1"/>
      </xdr:nvSpPr>
      <xdr:spPr>
        <a:xfrm>
          <a:off x="3225800" y="712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111470</xdr:rowOff>
    </xdr:from>
    <xdr:to>
      <xdr:col>15</xdr:col>
      <xdr:colOff>101600</xdr:colOff>
      <xdr:row>37</xdr:row>
      <xdr:rowOff>41620</xdr:rowOff>
    </xdr:to>
    <xdr:sp macro="" textlink="">
      <xdr:nvSpPr>
        <xdr:cNvPr id="144" name="楕円 143"/>
        <xdr:cNvSpPr/>
      </xdr:nvSpPr>
      <xdr:spPr bwMode="auto">
        <a:xfrm>
          <a:off x="2857500" y="7064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26397</xdr:rowOff>
    </xdr:from>
    <xdr:ext cx="762000" cy="259045"/>
    <xdr:sp macro="" textlink="">
      <xdr:nvSpPr>
        <xdr:cNvPr id="145" name="テキスト ボックス 144"/>
        <xdr:cNvSpPr txBox="1"/>
      </xdr:nvSpPr>
      <xdr:spPr>
        <a:xfrm>
          <a:off x="2527300" y="71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宮城県名取市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79,630
79,169
98.18
37,135,502
35,437,301
1,344,976
17,026,941
29,196,477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32582</xdr:rowOff>
    </xdr:from>
    <xdr:to>
      <xdr:col>24</xdr:col>
      <xdr:colOff>63500</xdr:colOff>
      <xdr:row>36</xdr:row>
      <xdr:rowOff>32906</xdr:rowOff>
    </xdr:to>
    <xdr:cxnSp macro="">
      <xdr:nvCxnSpPr>
        <xdr:cNvPr id="61" name="直線コネクタ 60"/>
        <xdr:cNvCxnSpPr/>
      </xdr:nvCxnSpPr>
      <xdr:spPr>
        <a:xfrm>
          <a:off x="3797300" y="6204782"/>
          <a:ext cx="8382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4157</xdr:rowOff>
    </xdr:from>
    <xdr:ext cx="534377" cy="259045"/>
    <xdr:sp macro="" textlink="">
      <xdr:nvSpPr>
        <xdr:cNvPr id="62" name="人件費平均値テキスト"/>
        <xdr:cNvSpPr txBox="1"/>
      </xdr:nvSpPr>
      <xdr:spPr>
        <a:xfrm>
          <a:off x="4686300" y="6176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32582</xdr:rowOff>
    </xdr:from>
    <xdr:to>
      <xdr:col>19</xdr:col>
      <xdr:colOff>177800</xdr:colOff>
      <xdr:row>36</xdr:row>
      <xdr:rowOff>114973</xdr:rowOff>
    </xdr:to>
    <xdr:cxnSp macro="">
      <xdr:nvCxnSpPr>
        <xdr:cNvPr id="64" name="直線コネクタ 63"/>
        <xdr:cNvCxnSpPr/>
      </xdr:nvCxnSpPr>
      <xdr:spPr>
        <a:xfrm flipV="1">
          <a:off x="2908300" y="6204782"/>
          <a:ext cx="889000" cy="8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124001</xdr:rowOff>
    </xdr:from>
    <xdr:ext cx="534377" cy="259045"/>
    <xdr:sp macro="" textlink="">
      <xdr:nvSpPr>
        <xdr:cNvPr id="66" name="テキスト ボックス 65"/>
        <xdr:cNvSpPr txBox="1"/>
      </xdr:nvSpPr>
      <xdr:spPr>
        <a:xfrm>
          <a:off x="3530111" y="629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114973</xdr:rowOff>
    </xdr:from>
    <xdr:to>
      <xdr:col>15</xdr:col>
      <xdr:colOff>50800</xdr:colOff>
      <xdr:row>37</xdr:row>
      <xdr:rowOff>9150</xdr:rowOff>
    </xdr:to>
    <xdr:cxnSp macro="">
      <xdr:nvCxnSpPr>
        <xdr:cNvPr id="67" name="直線コネクタ 66"/>
        <xdr:cNvCxnSpPr/>
      </xdr:nvCxnSpPr>
      <xdr:spPr>
        <a:xfrm flipV="1">
          <a:off x="2019300" y="6287173"/>
          <a:ext cx="889000" cy="6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63868</xdr:rowOff>
    </xdr:from>
    <xdr:to>
      <xdr:col>15</xdr:col>
      <xdr:colOff>101600</xdr:colOff>
      <xdr:row>36</xdr:row>
      <xdr:rowOff>165468</xdr:rowOff>
    </xdr:to>
    <xdr:sp macro="" textlink="">
      <xdr:nvSpPr>
        <xdr:cNvPr id="68" name="フローチャート: 判断 67"/>
        <xdr:cNvSpPr/>
      </xdr:nvSpPr>
      <xdr:spPr>
        <a:xfrm>
          <a:off x="2857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10545</xdr:rowOff>
    </xdr:from>
    <xdr:ext cx="534377" cy="259045"/>
    <xdr:sp macro="" textlink="">
      <xdr:nvSpPr>
        <xdr:cNvPr id="69" name="テキスト ボックス 68"/>
        <xdr:cNvSpPr txBox="1"/>
      </xdr:nvSpPr>
      <xdr:spPr>
        <a:xfrm>
          <a:off x="2641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9150</xdr:rowOff>
    </xdr:from>
    <xdr:to>
      <xdr:col>10</xdr:col>
      <xdr:colOff>114300</xdr:colOff>
      <xdr:row>37</xdr:row>
      <xdr:rowOff>35039</xdr:rowOff>
    </xdr:to>
    <xdr:cxnSp macro="">
      <xdr:nvCxnSpPr>
        <xdr:cNvPr id="70" name="直線コネクタ 69"/>
        <xdr:cNvCxnSpPr/>
      </xdr:nvCxnSpPr>
      <xdr:spPr>
        <a:xfrm flipV="1">
          <a:off x="1130300" y="6352800"/>
          <a:ext cx="889000" cy="2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169786</xdr:rowOff>
    </xdr:from>
    <xdr:to>
      <xdr:col>10</xdr:col>
      <xdr:colOff>165100</xdr:colOff>
      <xdr:row>37</xdr:row>
      <xdr:rowOff>99936</xdr:rowOff>
    </xdr:to>
    <xdr:sp macro="" textlink="">
      <xdr:nvSpPr>
        <xdr:cNvPr id="71" name="フローチャート: 判断 70"/>
        <xdr:cNvSpPr/>
      </xdr:nvSpPr>
      <xdr:spPr>
        <a:xfrm>
          <a:off x="1968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91063</xdr:rowOff>
    </xdr:from>
    <xdr:ext cx="534377" cy="259045"/>
    <xdr:sp macro="" textlink="">
      <xdr:nvSpPr>
        <xdr:cNvPr id="72" name="テキスト ボックス 71"/>
        <xdr:cNvSpPr txBox="1"/>
      </xdr:nvSpPr>
      <xdr:spPr>
        <a:xfrm>
          <a:off x="1752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xdr:rowOff>
    </xdr:from>
    <xdr:to>
      <xdr:col>6</xdr:col>
      <xdr:colOff>38100</xdr:colOff>
      <xdr:row>37</xdr:row>
      <xdr:rowOff>111538</xdr:rowOff>
    </xdr:to>
    <xdr:sp macro="" textlink="">
      <xdr:nvSpPr>
        <xdr:cNvPr id="73" name="フローチャート: 判断 72"/>
        <xdr:cNvSpPr/>
      </xdr:nvSpPr>
      <xdr:spPr>
        <a:xfrm>
          <a:off x="1079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102665</xdr:rowOff>
    </xdr:from>
    <xdr:ext cx="534377" cy="259045"/>
    <xdr:sp macro="" textlink="">
      <xdr:nvSpPr>
        <xdr:cNvPr id="74" name="テキスト ボックス 73"/>
        <xdr:cNvSpPr txBox="1"/>
      </xdr:nvSpPr>
      <xdr:spPr>
        <a:xfrm>
          <a:off x="863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153556</xdr:rowOff>
    </xdr:from>
    <xdr:to>
      <xdr:col>24</xdr:col>
      <xdr:colOff>114300</xdr:colOff>
      <xdr:row>36</xdr:row>
      <xdr:rowOff>83706</xdr:rowOff>
    </xdr:to>
    <xdr:sp macro="" textlink="">
      <xdr:nvSpPr>
        <xdr:cNvPr id="80" name="楕円 79"/>
        <xdr:cNvSpPr/>
      </xdr:nvSpPr>
      <xdr:spPr>
        <a:xfrm>
          <a:off x="4584700" y="615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4983</xdr:rowOff>
    </xdr:from>
    <xdr:ext cx="534377" cy="259045"/>
    <xdr:sp macro="" textlink="">
      <xdr:nvSpPr>
        <xdr:cNvPr id="81" name="人件費該当値テキスト"/>
        <xdr:cNvSpPr txBox="1"/>
      </xdr:nvSpPr>
      <xdr:spPr>
        <a:xfrm>
          <a:off x="4686300" y="600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153232</xdr:rowOff>
    </xdr:from>
    <xdr:to>
      <xdr:col>20</xdr:col>
      <xdr:colOff>38100</xdr:colOff>
      <xdr:row>36</xdr:row>
      <xdr:rowOff>83382</xdr:rowOff>
    </xdr:to>
    <xdr:sp macro="" textlink="">
      <xdr:nvSpPr>
        <xdr:cNvPr id="82" name="楕円 81"/>
        <xdr:cNvSpPr/>
      </xdr:nvSpPr>
      <xdr:spPr>
        <a:xfrm>
          <a:off x="3746500" y="615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99909</xdr:rowOff>
    </xdr:from>
    <xdr:ext cx="534377" cy="259045"/>
    <xdr:sp macro="" textlink="">
      <xdr:nvSpPr>
        <xdr:cNvPr id="83" name="テキスト ボックス 82"/>
        <xdr:cNvSpPr txBox="1"/>
      </xdr:nvSpPr>
      <xdr:spPr>
        <a:xfrm>
          <a:off x="3530111" y="592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64173</xdr:rowOff>
    </xdr:from>
    <xdr:to>
      <xdr:col>15</xdr:col>
      <xdr:colOff>101600</xdr:colOff>
      <xdr:row>36</xdr:row>
      <xdr:rowOff>165773</xdr:rowOff>
    </xdr:to>
    <xdr:sp macro="" textlink="">
      <xdr:nvSpPr>
        <xdr:cNvPr id="84" name="楕円 83"/>
        <xdr:cNvSpPr/>
      </xdr:nvSpPr>
      <xdr:spPr>
        <a:xfrm>
          <a:off x="2857500" y="623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156900</xdr:rowOff>
    </xdr:from>
    <xdr:ext cx="534377" cy="259045"/>
    <xdr:sp macro="" textlink="">
      <xdr:nvSpPr>
        <xdr:cNvPr id="85" name="テキスト ボックス 84"/>
        <xdr:cNvSpPr txBox="1"/>
      </xdr:nvSpPr>
      <xdr:spPr>
        <a:xfrm>
          <a:off x="2641111" y="632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129800</xdr:rowOff>
    </xdr:from>
    <xdr:to>
      <xdr:col>10</xdr:col>
      <xdr:colOff>165100</xdr:colOff>
      <xdr:row>37</xdr:row>
      <xdr:rowOff>59950</xdr:rowOff>
    </xdr:to>
    <xdr:sp macro="" textlink="">
      <xdr:nvSpPr>
        <xdr:cNvPr id="86" name="楕円 85"/>
        <xdr:cNvSpPr/>
      </xdr:nvSpPr>
      <xdr:spPr>
        <a:xfrm>
          <a:off x="1968500" y="630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76477</xdr:rowOff>
    </xdr:from>
    <xdr:ext cx="534377" cy="259045"/>
    <xdr:sp macro="" textlink="">
      <xdr:nvSpPr>
        <xdr:cNvPr id="87" name="テキスト ボックス 86"/>
        <xdr:cNvSpPr txBox="1"/>
      </xdr:nvSpPr>
      <xdr:spPr>
        <a:xfrm>
          <a:off x="1752111" y="607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155689</xdr:rowOff>
    </xdr:from>
    <xdr:to>
      <xdr:col>6</xdr:col>
      <xdr:colOff>38100</xdr:colOff>
      <xdr:row>37</xdr:row>
      <xdr:rowOff>85839</xdr:rowOff>
    </xdr:to>
    <xdr:sp macro="" textlink="">
      <xdr:nvSpPr>
        <xdr:cNvPr id="88" name="楕円 87"/>
        <xdr:cNvSpPr/>
      </xdr:nvSpPr>
      <xdr:spPr>
        <a:xfrm>
          <a:off x="1079500" y="632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102366</xdr:rowOff>
    </xdr:from>
    <xdr:ext cx="534377" cy="259045"/>
    <xdr:sp macro="" textlink="">
      <xdr:nvSpPr>
        <xdr:cNvPr id="89" name="テキスト ボックス 88"/>
        <xdr:cNvSpPr txBox="1"/>
      </xdr:nvSpPr>
      <xdr:spPr>
        <a:xfrm>
          <a:off x="863111" y="610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154798</xdr:rowOff>
    </xdr:from>
    <xdr:to>
      <xdr:col>24</xdr:col>
      <xdr:colOff>63500</xdr:colOff>
      <xdr:row>56</xdr:row>
      <xdr:rowOff>168590</xdr:rowOff>
    </xdr:to>
    <xdr:cxnSp macro="">
      <xdr:nvCxnSpPr>
        <xdr:cNvPr id="121" name="直線コネクタ 120"/>
        <xdr:cNvCxnSpPr/>
      </xdr:nvCxnSpPr>
      <xdr:spPr>
        <a:xfrm flipV="1">
          <a:off x="3797300" y="9755998"/>
          <a:ext cx="838200" cy="1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109879</xdr:rowOff>
    </xdr:from>
    <xdr:ext cx="534377" cy="259045"/>
    <xdr:sp macro="" textlink="">
      <xdr:nvSpPr>
        <xdr:cNvPr id="122" name="物件費平均値テキスト"/>
        <xdr:cNvSpPr txBox="1"/>
      </xdr:nvSpPr>
      <xdr:spPr>
        <a:xfrm>
          <a:off x="4686300" y="9711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63478</xdr:rowOff>
    </xdr:from>
    <xdr:to>
      <xdr:col>19</xdr:col>
      <xdr:colOff>177800</xdr:colOff>
      <xdr:row>56</xdr:row>
      <xdr:rowOff>168590</xdr:rowOff>
    </xdr:to>
    <xdr:cxnSp macro="">
      <xdr:nvCxnSpPr>
        <xdr:cNvPr id="124" name="直線コネクタ 123"/>
        <xdr:cNvCxnSpPr/>
      </xdr:nvCxnSpPr>
      <xdr:spPr>
        <a:xfrm>
          <a:off x="2908300" y="9664678"/>
          <a:ext cx="889000" cy="10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93573</xdr:rowOff>
    </xdr:from>
    <xdr:ext cx="534377" cy="259045"/>
    <xdr:sp macro="" textlink="">
      <xdr:nvSpPr>
        <xdr:cNvPr id="126" name="テキスト ボックス 125"/>
        <xdr:cNvSpPr txBox="1"/>
      </xdr:nvSpPr>
      <xdr:spPr>
        <a:xfrm>
          <a:off x="3530111" y="986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63478</xdr:rowOff>
    </xdr:from>
    <xdr:to>
      <xdr:col>15</xdr:col>
      <xdr:colOff>50800</xdr:colOff>
      <xdr:row>57</xdr:row>
      <xdr:rowOff>81331</xdr:rowOff>
    </xdr:to>
    <xdr:cxnSp macro="">
      <xdr:nvCxnSpPr>
        <xdr:cNvPr id="127" name="直線コネクタ 126"/>
        <xdr:cNvCxnSpPr/>
      </xdr:nvCxnSpPr>
      <xdr:spPr>
        <a:xfrm flipV="1">
          <a:off x="2019300" y="9664678"/>
          <a:ext cx="889000" cy="18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72299</xdr:rowOff>
    </xdr:from>
    <xdr:to>
      <xdr:col>15</xdr:col>
      <xdr:colOff>101600</xdr:colOff>
      <xdr:row>58</xdr:row>
      <xdr:rowOff>2449</xdr:rowOff>
    </xdr:to>
    <xdr:sp macro="" textlink="">
      <xdr:nvSpPr>
        <xdr:cNvPr id="128" name="フローチャート: 判断 127"/>
        <xdr:cNvSpPr/>
      </xdr:nvSpPr>
      <xdr:spPr>
        <a:xfrm>
          <a:off x="2857500" y="98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165026</xdr:rowOff>
    </xdr:from>
    <xdr:ext cx="534377" cy="259045"/>
    <xdr:sp macro="" textlink="">
      <xdr:nvSpPr>
        <xdr:cNvPr id="129" name="テキスト ボックス 128"/>
        <xdr:cNvSpPr txBox="1"/>
      </xdr:nvSpPr>
      <xdr:spPr>
        <a:xfrm>
          <a:off x="2641111" y="993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81331</xdr:rowOff>
    </xdr:from>
    <xdr:to>
      <xdr:col>10</xdr:col>
      <xdr:colOff>114300</xdr:colOff>
      <xdr:row>57</xdr:row>
      <xdr:rowOff>145545</xdr:rowOff>
    </xdr:to>
    <xdr:cxnSp macro="">
      <xdr:nvCxnSpPr>
        <xdr:cNvPr id="130" name="直線コネクタ 129"/>
        <xdr:cNvCxnSpPr/>
      </xdr:nvCxnSpPr>
      <xdr:spPr>
        <a:xfrm flipV="1">
          <a:off x="1130300" y="9853981"/>
          <a:ext cx="889000" cy="6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124692</xdr:rowOff>
    </xdr:from>
    <xdr:to>
      <xdr:col>10</xdr:col>
      <xdr:colOff>165100</xdr:colOff>
      <xdr:row>58</xdr:row>
      <xdr:rowOff>54842</xdr:rowOff>
    </xdr:to>
    <xdr:sp macro="" textlink="">
      <xdr:nvSpPr>
        <xdr:cNvPr id="131" name="フローチャート: 判断 130"/>
        <xdr:cNvSpPr/>
      </xdr:nvSpPr>
      <xdr:spPr>
        <a:xfrm>
          <a:off x="1968500" y="9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45969</xdr:rowOff>
    </xdr:from>
    <xdr:ext cx="534377" cy="259045"/>
    <xdr:sp macro="" textlink="">
      <xdr:nvSpPr>
        <xdr:cNvPr id="132" name="テキスト ボックス 131"/>
        <xdr:cNvSpPr txBox="1"/>
      </xdr:nvSpPr>
      <xdr:spPr>
        <a:xfrm>
          <a:off x="1752111" y="999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157197</xdr:rowOff>
    </xdr:from>
    <xdr:to>
      <xdr:col>6</xdr:col>
      <xdr:colOff>38100</xdr:colOff>
      <xdr:row>58</xdr:row>
      <xdr:rowOff>87347</xdr:rowOff>
    </xdr:to>
    <xdr:sp macro="" textlink="">
      <xdr:nvSpPr>
        <xdr:cNvPr id="133" name="フローチャート: 判断 132"/>
        <xdr:cNvSpPr/>
      </xdr:nvSpPr>
      <xdr:spPr>
        <a:xfrm>
          <a:off x="1079500" y="992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78474</xdr:rowOff>
    </xdr:from>
    <xdr:ext cx="534377" cy="259045"/>
    <xdr:sp macro="" textlink="">
      <xdr:nvSpPr>
        <xdr:cNvPr id="134" name="テキスト ボックス 133"/>
        <xdr:cNvSpPr txBox="1"/>
      </xdr:nvSpPr>
      <xdr:spPr>
        <a:xfrm>
          <a:off x="863111" y="100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103998</xdr:rowOff>
    </xdr:from>
    <xdr:to>
      <xdr:col>24</xdr:col>
      <xdr:colOff>114300</xdr:colOff>
      <xdr:row>57</xdr:row>
      <xdr:rowOff>34148</xdr:rowOff>
    </xdr:to>
    <xdr:sp macro="" textlink="">
      <xdr:nvSpPr>
        <xdr:cNvPr id="140" name="楕円 139"/>
        <xdr:cNvSpPr/>
      </xdr:nvSpPr>
      <xdr:spPr>
        <a:xfrm>
          <a:off x="4584700" y="970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126875</xdr:rowOff>
    </xdr:from>
    <xdr:ext cx="534377" cy="259045"/>
    <xdr:sp macro="" textlink="">
      <xdr:nvSpPr>
        <xdr:cNvPr id="141" name="物件費該当値テキスト"/>
        <xdr:cNvSpPr txBox="1"/>
      </xdr:nvSpPr>
      <xdr:spPr>
        <a:xfrm>
          <a:off x="4686300" y="955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117790</xdr:rowOff>
    </xdr:from>
    <xdr:to>
      <xdr:col>20</xdr:col>
      <xdr:colOff>38100</xdr:colOff>
      <xdr:row>57</xdr:row>
      <xdr:rowOff>47940</xdr:rowOff>
    </xdr:to>
    <xdr:sp macro="" textlink="">
      <xdr:nvSpPr>
        <xdr:cNvPr id="142" name="楕円 141"/>
        <xdr:cNvSpPr/>
      </xdr:nvSpPr>
      <xdr:spPr>
        <a:xfrm>
          <a:off x="3746500" y="971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64467</xdr:rowOff>
    </xdr:from>
    <xdr:ext cx="534377" cy="259045"/>
    <xdr:sp macro="" textlink="">
      <xdr:nvSpPr>
        <xdr:cNvPr id="143" name="テキスト ボックス 142"/>
        <xdr:cNvSpPr txBox="1"/>
      </xdr:nvSpPr>
      <xdr:spPr>
        <a:xfrm>
          <a:off x="3530111" y="949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12678</xdr:rowOff>
    </xdr:from>
    <xdr:to>
      <xdr:col>15</xdr:col>
      <xdr:colOff>101600</xdr:colOff>
      <xdr:row>56</xdr:row>
      <xdr:rowOff>114278</xdr:rowOff>
    </xdr:to>
    <xdr:sp macro="" textlink="">
      <xdr:nvSpPr>
        <xdr:cNvPr id="144" name="楕円 143"/>
        <xdr:cNvSpPr/>
      </xdr:nvSpPr>
      <xdr:spPr>
        <a:xfrm>
          <a:off x="2857500" y="961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130805</xdr:rowOff>
    </xdr:from>
    <xdr:ext cx="534377" cy="259045"/>
    <xdr:sp macro="" textlink="">
      <xdr:nvSpPr>
        <xdr:cNvPr id="145" name="テキスト ボックス 144"/>
        <xdr:cNvSpPr txBox="1"/>
      </xdr:nvSpPr>
      <xdr:spPr>
        <a:xfrm>
          <a:off x="2641111" y="938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30531</xdr:rowOff>
    </xdr:from>
    <xdr:to>
      <xdr:col>10</xdr:col>
      <xdr:colOff>165100</xdr:colOff>
      <xdr:row>57</xdr:row>
      <xdr:rowOff>132131</xdr:rowOff>
    </xdr:to>
    <xdr:sp macro="" textlink="">
      <xdr:nvSpPr>
        <xdr:cNvPr id="146" name="楕円 145"/>
        <xdr:cNvSpPr/>
      </xdr:nvSpPr>
      <xdr:spPr>
        <a:xfrm>
          <a:off x="1968500" y="980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148658</xdr:rowOff>
    </xdr:from>
    <xdr:ext cx="534377" cy="259045"/>
    <xdr:sp macro="" textlink="">
      <xdr:nvSpPr>
        <xdr:cNvPr id="147" name="テキスト ボックス 146"/>
        <xdr:cNvSpPr txBox="1"/>
      </xdr:nvSpPr>
      <xdr:spPr>
        <a:xfrm>
          <a:off x="1752111" y="957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94745</xdr:rowOff>
    </xdr:from>
    <xdr:to>
      <xdr:col>6</xdr:col>
      <xdr:colOff>38100</xdr:colOff>
      <xdr:row>58</xdr:row>
      <xdr:rowOff>24895</xdr:rowOff>
    </xdr:to>
    <xdr:sp macro="" textlink="">
      <xdr:nvSpPr>
        <xdr:cNvPr id="148" name="楕円 147"/>
        <xdr:cNvSpPr/>
      </xdr:nvSpPr>
      <xdr:spPr>
        <a:xfrm>
          <a:off x="1079500" y="986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41422</xdr:rowOff>
    </xdr:from>
    <xdr:ext cx="534377" cy="259045"/>
    <xdr:sp macro="" textlink="">
      <xdr:nvSpPr>
        <xdr:cNvPr id="149" name="テキスト ボックス 148"/>
        <xdr:cNvSpPr txBox="1"/>
      </xdr:nvSpPr>
      <xdr:spPr>
        <a:xfrm>
          <a:off x="863111" y="964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144805</xdr:rowOff>
    </xdr:from>
    <xdr:to>
      <xdr:col>24</xdr:col>
      <xdr:colOff>63500</xdr:colOff>
      <xdr:row>77</xdr:row>
      <xdr:rowOff>162407</xdr:rowOff>
    </xdr:to>
    <xdr:cxnSp macro="">
      <xdr:nvCxnSpPr>
        <xdr:cNvPr id="178" name="直線コネクタ 177"/>
        <xdr:cNvCxnSpPr/>
      </xdr:nvCxnSpPr>
      <xdr:spPr>
        <a:xfrm flipV="1">
          <a:off x="3797300" y="13346455"/>
          <a:ext cx="8382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150310</xdr:rowOff>
    </xdr:from>
    <xdr:ext cx="469744" cy="259045"/>
    <xdr:sp macro="" textlink="">
      <xdr:nvSpPr>
        <xdr:cNvPr id="179" name="維持補修費平均値テキスト"/>
        <xdr:cNvSpPr txBox="1"/>
      </xdr:nvSpPr>
      <xdr:spPr>
        <a:xfrm>
          <a:off x="4686300" y="13351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162407</xdr:rowOff>
    </xdr:from>
    <xdr:to>
      <xdr:col>19</xdr:col>
      <xdr:colOff>177800</xdr:colOff>
      <xdr:row>77</xdr:row>
      <xdr:rowOff>169304</xdr:rowOff>
    </xdr:to>
    <xdr:cxnSp macro="">
      <xdr:nvCxnSpPr>
        <xdr:cNvPr id="181" name="直線コネクタ 180"/>
        <xdr:cNvCxnSpPr/>
      </xdr:nvCxnSpPr>
      <xdr:spPr>
        <a:xfrm flipV="1">
          <a:off x="2908300" y="13364057"/>
          <a:ext cx="889000" cy="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92663</xdr:rowOff>
    </xdr:from>
    <xdr:ext cx="469744" cy="259045"/>
    <xdr:sp macro="" textlink="">
      <xdr:nvSpPr>
        <xdr:cNvPr id="183" name="テキスト ボックス 182"/>
        <xdr:cNvSpPr txBox="1"/>
      </xdr:nvSpPr>
      <xdr:spPr>
        <a:xfrm>
          <a:off x="3562428" y="1346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168770</xdr:rowOff>
    </xdr:from>
    <xdr:to>
      <xdr:col>15</xdr:col>
      <xdr:colOff>50800</xdr:colOff>
      <xdr:row>77</xdr:row>
      <xdr:rowOff>169304</xdr:rowOff>
    </xdr:to>
    <xdr:cxnSp macro="">
      <xdr:nvCxnSpPr>
        <xdr:cNvPr id="184" name="直線コネクタ 183"/>
        <xdr:cNvCxnSpPr/>
      </xdr:nvCxnSpPr>
      <xdr:spPr>
        <a:xfrm>
          <a:off x="2019300" y="13370420"/>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167920</xdr:rowOff>
    </xdr:from>
    <xdr:to>
      <xdr:col>15</xdr:col>
      <xdr:colOff>101600</xdr:colOff>
      <xdr:row>78</xdr:row>
      <xdr:rowOff>98070</xdr:rowOff>
    </xdr:to>
    <xdr:sp macro="" textlink="">
      <xdr:nvSpPr>
        <xdr:cNvPr id="185" name="フローチャート: 判断 184"/>
        <xdr:cNvSpPr/>
      </xdr:nvSpPr>
      <xdr:spPr>
        <a:xfrm>
          <a:off x="2857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89197</xdr:rowOff>
    </xdr:from>
    <xdr:ext cx="469744" cy="259045"/>
    <xdr:sp macro="" textlink="">
      <xdr:nvSpPr>
        <xdr:cNvPr id="186" name="テキスト ボックス 185"/>
        <xdr:cNvSpPr txBox="1"/>
      </xdr:nvSpPr>
      <xdr:spPr>
        <a:xfrm>
          <a:off x="2673428" y="1346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151168</xdr:rowOff>
    </xdr:from>
    <xdr:to>
      <xdr:col>10</xdr:col>
      <xdr:colOff>114300</xdr:colOff>
      <xdr:row>77</xdr:row>
      <xdr:rowOff>168770</xdr:rowOff>
    </xdr:to>
    <xdr:cxnSp macro="">
      <xdr:nvCxnSpPr>
        <xdr:cNvPr id="187" name="直線コネクタ 186"/>
        <xdr:cNvCxnSpPr/>
      </xdr:nvCxnSpPr>
      <xdr:spPr>
        <a:xfrm>
          <a:off x="1130300" y="13352818"/>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24168</xdr:rowOff>
    </xdr:from>
    <xdr:to>
      <xdr:col>10</xdr:col>
      <xdr:colOff>165100</xdr:colOff>
      <xdr:row>78</xdr:row>
      <xdr:rowOff>125768</xdr:rowOff>
    </xdr:to>
    <xdr:sp macro="" textlink="">
      <xdr:nvSpPr>
        <xdr:cNvPr id="188" name="フローチャート: 判断 187"/>
        <xdr:cNvSpPr/>
      </xdr:nvSpPr>
      <xdr:spPr>
        <a:xfrm>
          <a:off x="1968500" y="133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116895</xdr:rowOff>
    </xdr:from>
    <xdr:ext cx="469744" cy="259045"/>
    <xdr:sp macro="" textlink="">
      <xdr:nvSpPr>
        <xdr:cNvPr id="189" name="テキスト ボックス 188"/>
        <xdr:cNvSpPr txBox="1"/>
      </xdr:nvSpPr>
      <xdr:spPr>
        <a:xfrm>
          <a:off x="1784428" y="13489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23177</xdr:rowOff>
    </xdr:from>
    <xdr:to>
      <xdr:col>6</xdr:col>
      <xdr:colOff>38100</xdr:colOff>
      <xdr:row>78</xdr:row>
      <xdr:rowOff>124777</xdr:rowOff>
    </xdr:to>
    <xdr:sp macro="" textlink="">
      <xdr:nvSpPr>
        <xdr:cNvPr id="190" name="フローチャート: 判断 189"/>
        <xdr:cNvSpPr/>
      </xdr:nvSpPr>
      <xdr:spPr>
        <a:xfrm>
          <a:off x="1079500" y="133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115904</xdr:rowOff>
    </xdr:from>
    <xdr:ext cx="469744" cy="259045"/>
    <xdr:sp macro="" textlink="">
      <xdr:nvSpPr>
        <xdr:cNvPr id="191" name="テキスト ボックス 190"/>
        <xdr:cNvSpPr txBox="1"/>
      </xdr:nvSpPr>
      <xdr:spPr>
        <a:xfrm>
          <a:off x="895428" y="13489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94005</xdr:rowOff>
    </xdr:from>
    <xdr:to>
      <xdr:col>24</xdr:col>
      <xdr:colOff>114300</xdr:colOff>
      <xdr:row>78</xdr:row>
      <xdr:rowOff>24155</xdr:rowOff>
    </xdr:to>
    <xdr:sp macro="" textlink="">
      <xdr:nvSpPr>
        <xdr:cNvPr id="197" name="楕円 196"/>
        <xdr:cNvSpPr/>
      </xdr:nvSpPr>
      <xdr:spPr>
        <a:xfrm>
          <a:off x="4584700" y="1329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116882</xdr:rowOff>
    </xdr:from>
    <xdr:ext cx="469744" cy="259045"/>
    <xdr:sp macro="" textlink="">
      <xdr:nvSpPr>
        <xdr:cNvPr id="198" name="維持補修費該当値テキスト"/>
        <xdr:cNvSpPr txBox="1"/>
      </xdr:nvSpPr>
      <xdr:spPr>
        <a:xfrm>
          <a:off x="4686300" y="1314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111607</xdr:rowOff>
    </xdr:from>
    <xdr:to>
      <xdr:col>20</xdr:col>
      <xdr:colOff>38100</xdr:colOff>
      <xdr:row>78</xdr:row>
      <xdr:rowOff>41757</xdr:rowOff>
    </xdr:to>
    <xdr:sp macro="" textlink="">
      <xdr:nvSpPr>
        <xdr:cNvPr id="199" name="楕円 198"/>
        <xdr:cNvSpPr/>
      </xdr:nvSpPr>
      <xdr:spPr>
        <a:xfrm>
          <a:off x="3746500" y="1331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58284</xdr:rowOff>
    </xdr:from>
    <xdr:ext cx="469744" cy="259045"/>
    <xdr:sp macro="" textlink="">
      <xdr:nvSpPr>
        <xdr:cNvPr id="200" name="テキスト ボックス 199"/>
        <xdr:cNvSpPr txBox="1"/>
      </xdr:nvSpPr>
      <xdr:spPr>
        <a:xfrm>
          <a:off x="3562428" y="13088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118504</xdr:rowOff>
    </xdr:from>
    <xdr:to>
      <xdr:col>15</xdr:col>
      <xdr:colOff>101600</xdr:colOff>
      <xdr:row>78</xdr:row>
      <xdr:rowOff>48654</xdr:rowOff>
    </xdr:to>
    <xdr:sp macro="" textlink="">
      <xdr:nvSpPr>
        <xdr:cNvPr id="201" name="楕円 200"/>
        <xdr:cNvSpPr/>
      </xdr:nvSpPr>
      <xdr:spPr>
        <a:xfrm>
          <a:off x="2857500" y="1332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65181</xdr:rowOff>
    </xdr:from>
    <xdr:ext cx="469744" cy="259045"/>
    <xdr:sp macro="" textlink="">
      <xdr:nvSpPr>
        <xdr:cNvPr id="202" name="テキスト ボックス 201"/>
        <xdr:cNvSpPr txBox="1"/>
      </xdr:nvSpPr>
      <xdr:spPr>
        <a:xfrm>
          <a:off x="2673428" y="1309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117970</xdr:rowOff>
    </xdr:from>
    <xdr:to>
      <xdr:col>10</xdr:col>
      <xdr:colOff>165100</xdr:colOff>
      <xdr:row>78</xdr:row>
      <xdr:rowOff>48120</xdr:rowOff>
    </xdr:to>
    <xdr:sp macro="" textlink="">
      <xdr:nvSpPr>
        <xdr:cNvPr id="203" name="楕円 202"/>
        <xdr:cNvSpPr/>
      </xdr:nvSpPr>
      <xdr:spPr>
        <a:xfrm>
          <a:off x="1968500" y="133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64647</xdr:rowOff>
    </xdr:from>
    <xdr:ext cx="469744" cy="259045"/>
    <xdr:sp macro="" textlink="">
      <xdr:nvSpPr>
        <xdr:cNvPr id="204" name="テキスト ボックス 203"/>
        <xdr:cNvSpPr txBox="1"/>
      </xdr:nvSpPr>
      <xdr:spPr>
        <a:xfrm>
          <a:off x="1784428" y="1309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100368</xdr:rowOff>
    </xdr:from>
    <xdr:to>
      <xdr:col>6</xdr:col>
      <xdr:colOff>38100</xdr:colOff>
      <xdr:row>78</xdr:row>
      <xdr:rowOff>30518</xdr:rowOff>
    </xdr:to>
    <xdr:sp macro="" textlink="">
      <xdr:nvSpPr>
        <xdr:cNvPr id="205" name="楕円 204"/>
        <xdr:cNvSpPr/>
      </xdr:nvSpPr>
      <xdr:spPr>
        <a:xfrm>
          <a:off x="1079500" y="1330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47045</xdr:rowOff>
    </xdr:from>
    <xdr:ext cx="469744" cy="259045"/>
    <xdr:sp macro="" textlink="">
      <xdr:nvSpPr>
        <xdr:cNvPr id="206" name="テキスト ボックス 205"/>
        <xdr:cNvSpPr txBox="1"/>
      </xdr:nvSpPr>
      <xdr:spPr>
        <a:xfrm>
          <a:off x="895428" y="130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115751</xdr:rowOff>
    </xdr:from>
    <xdr:to>
      <xdr:col>24</xdr:col>
      <xdr:colOff>63500</xdr:colOff>
      <xdr:row>96</xdr:row>
      <xdr:rowOff>138306</xdr:rowOff>
    </xdr:to>
    <xdr:cxnSp macro="">
      <xdr:nvCxnSpPr>
        <xdr:cNvPr id="238" name="直線コネクタ 237"/>
        <xdr:cNvCxnSpPr/>
      </xdr:nvCxnSpPr>
      <xdr:spPr>
        <a:xfrm>
          <a:off x="3797300" y="16403501"/>
          <a:ext cx="838200" cy="19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169950</xdr:rowOff>
    </xdr:from>
    <xdr:ext cx="599010" cy="259045"/>
    <xdr:sp macro="" textlink="">
      <xdr:nvSpPr>
        <xdr:cNvPr id="239" name="扶助費平均値テキスト"/>
        <xdr:cNvSpPr txBox="1"/>
      </xdr:nvSpPr>
      <xdr:spPr>
        <a:xfrm>
          <a:off x="4686300" y="16286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115751</xdr:rowOff>
    </xdr:from>
    <xdr:to>
      <xdr:col>19</xdr:col>
      <xdr:colOff>177800</xdr:colOff>
      <xdr:row>97</xdr:row>
      <xdr:rowOff>79513</xdr:rowOff>
    </xdr:to>
    <xdr:cxnSp macro="">
      <xdr:nvCxnSpPr>
        <xdr:cNvPr id="241" name="直線コネクタ 240"/>
        <xdr:cNvCxnSpPr/>
      </xdr:nvCxnSpPr>
      <xdr:spPr>
        <a:xfrm flipV="1">
          <a:off x="2908300" y="16403501"/>
          <a:ext cx="889000" cy="30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127812</xdr:rowOff>
    </xdr:from>
    <xdr:ext cx="599010" cy="259045"/>
    <xdr:sp macro="" textlink="">
      <xdr:nvSpPr>
        <xdr:cNvPr id="243" name="テキスト ボックス 242"/>
        <xdr:cNvSpPr txBox="1"/>
      </xdr:nvSpPr>
      <xdr:spPr>
        <a:xfrm>
          <a:off x="3497795" y="1607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79513</xdr:rowOff>
    </xdr:from>
    <xdr:to>
      <xdr:col>15</xdr:col>
      <xdr:colOff>50800</xdr:colOff>
      <xdr:row>97</xdr:row>
      <xdr:rowOff>129925</xdr:rowOff>
    </xdr:to>
    <xdr:cxnSp macro="">
      <xdr:nvCxnSpPr>
        <xdr:cNvPr id="244" name="直線コネクタ 243"/>
        <xdr:cNvCxnSpPr/>
      </xdr:nvCxnSpPr>
      <xdr:spPr>
        <a:xfrm flipV="1">
          <a:off x="2019300" y="16710163"/>
          <a:ext cx="889000" cy="5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120969</xdr:rowOff>
    </xdr:from>
    <xdr:to>
      <xdr:col>15</xdr:col>
      <xdr:colOff>101600</xdr:colOff>
      <xdr:row>97</xdr:row>
      <xdr:rowOff>51119</xdr:rowOff>
    </xdr:to>
    <xdr:sp macro="" textlink="">
      <xdr:nvSpPr>
        <xdr:cNvPr id="245" name="フローチャート: 判断 244"/>
        <xdr:cNvSpPr/>
      </xdr:nvSpPr>
      <xdr:spPr>
        <a:xfrm>
          <a:off x="2857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67646</xdr:rowOff>
    </xdr:from>
    <xdr:ext cx="599010" cy="259045"/>
    <xdr:sp macro="" textlink="">
      <xdr:nvSpPr>
        <xdr:cNvPr id="246" name="テキスト ボックス 245"/>
        <xdr:cNvSpPr txBox="1"/>
      </xdr:nvSpPr>
      <xdr:spPr>
        <a:xfrm>
          <a:off x="2608795" y="163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129925</xdr:rowOff>
    </xdr:from>
    <xdr:to>
      <xdr:col>10</xdr:col>
      <xdr:colOff>114300</xdr:colOff>
      <xdr:row>98</xdr:row>
      <xdr:rowOff>85500</xdr:rowOff>
    </xdr:to>
    <xdr:cxnSp macro="">
      <xdr:nvCxnSpPr>
        <xdr:cNvPr id="247" name="直線コネクタ 246"/>
        <xdr:cNvCxnSpPr/>
      </xdr:nvCxnSpPr>
      <xdr:spPr>
        <a:xfrm flipV="1">
          <a:off x="1130300" y="16760575"/>
          <a:ext cx="889000" cy="12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322</xdr:rowOff>
    </xdr:from>
    <xdr:to>
      <xdr:col>10</xdr:col>
      <xdr:colOff>165100</xdr:colOff>
      <xdr:row>97</xdr:row>
      <xdr:rowOff>101922</xdr:rowOff>
    </xdr:to>
    <xdr:sp macro="" textlink="">
      <xdr:nvSpPr>
        <xdr:cNvPr id="248" name="フローチャート: 判断 247"/>
        <xdr:cNvSpPr/>
      </xdr:nvSpPr>
      <xdr:spPr>
        <a:xfrm>
          <a:off x="1968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118449</xdr:rowOff>
    </xdr:from>
    <xdr:ext cx="534377" cy="259045"/>
    <xdr:sp macro="" textlink="">
      <xdr:nvSpPr>
        <xdr:cNvPr id="249" name="テキスト ボックス 248"/>
        <xdr:cNvSpPr txBox="1"/>
      </xdr:nvSpPr>
      <xdr:spPr>
        <a:xfrm>
          <a:off x="1752111" y="164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54110</xdr:rowOff>
    </xdr:from>
    <xdr:to>
      <xdr:col>6</xdr:col>
      <xdr:colOff>38100</xdr:colOff>
      <xdr:row>97</xdr:row>
      <xdr:rowOff>155710</xdr:rowOff>
    </xdr:to>
    <xdr:sp macro="" textlink="">
      <xdr:nvSpPr>
        <xdr:cNvPr id="250" name="フローチャート: 判断 249"/>
        <xdr:cNvSpPr/>
      </xdr:nvSpPr>
      <xdr:spPr>
        <a:xfrm>
          <a:off x="1079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787</xdr:rowOff>
    </xdr:from>
    <xdr:ext cx="534377" cy="259045"/>
    <xdr:sp macro="" textlink="">
      <xdr:nvSpPr>
        <xdr:cNvPr id="251" name="テキスト ボックス 250"/>
        <xdr:cNvSpPr txBox="1"/>
      </xdr:nvSpPr>
      <xdr:spPr>
        <a:xfrm>
          <a:off x="863111" y="164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87506</xdr:rowOff>
    </xdr:from>
    <xdr:to>
      <xdr:col>24</xdr:col>
      <xdr:colOff>114300</xdr:colOff>
      <xdr:row>97</xdr:row>
      <xdr:rowOff>17656</xdr:rowOff>
    </xdr:to>
    <xdr:sp macro="" textlink="">
      <xdr:nvSpPr>
        <xdr:cNvPr id="257" name="楕円 256"/>
        <xdr:cNvSpPr/>
      </xdr:nvSpPr>
      <xdr:spPr>
        <a:xfrm>
          <a:off x="4584700" y="1654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65933</xdr:rowOff>
    </xdr:from>
    <xdr:ext cx="599010" cy="259045"/>
    <xdr:sp macro="" textlink="">
      <xdr:nvSpPr>
        <xdr:cNvPr id="258" name="扶助費該当値テキスト"/>
        <xdr:cNvSpPr txBox="1"/>
      </xdr:nvSpPr>
      <xdr:spPr>
        <a:xfrm>
          <a:off x="4686300" y="1652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64951</xdr:rowOff>
    </xdr:from>
    <xdr:to>
      <xdr:col>20</xdr:col>
      <xdr:colOff>38100</xdr:colOff>
      <xdr:row>95</xdr:row>
      <xdr:rowOff>166551</xdr:rowOff>
    </xdr:to>
    <xdr:sp macro="" textlink="">
      <xdr:nvSpPr>
        <xdr:cNvPr id="259" name="楕円 258"/>
        <xdr:cNvSpPr/>
      </xdr:nvSpPr>
      <xdr:spPr>
        <a:xfrm>
          <a:off x="3746500" y="1635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157678</xdr:rowOff>
    </xdr:from>
    <xdr:ext cx="599010" cy="259045"/>
    <xdr:sp macro="" textlink="">
      <xdr:nvSpPr>
        <xdr:cNvPr id="260" name="テキスト ボックス 259"/>
        <xdr:cNvSpPr txBox="1"/>
      </xdr:nvSpPr>
      <xdr:spPr>
        <a:xfrm>
          <a:off x="3497795" y="1644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28713</xdr:rowOff>
    </xdr:from>
    <xdr:to>
      <xdr:col>15</xdr:col>
      <xdr:colOff>101600</xdr:colOff>
      <xdr:row>97</xdr:row>
      <xdr:rowOff>130313</xdr:rowOff>
    </xdr:to>
    <xdr:sp macro="" textlink="">
      <xdr:nvSpPr>
        <xdr:cNvPr id="261" name="楕円 260"/>
        <xdr:cNvSpPr/>
      </xdr:nvSpPr>
      <xdr:spPr>
        <a:xfrm>
          <a:off x="2857500" y="1665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121440</xdr:rowOff>
    </xdr:from>
    <xdr:ext cx="534377" cy="259045"/>
    <xdr:sp macro="" textlink="">
      <xdr:nvSpPr>
        <xdr:cNvPr id="262" name="テキスト ボックス 261"/>
        <xdr:cNvSpPr txBox="1"/>
      </xdr:nvSpPr>
      <xdr:spPr>
        <a:xfrm>
          <a:off x="2641111" y="1675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79125</xdr:rowOff>
    </xdr:from>
    <xdr:to>
      <xdr:col>10</xdr:col>
      <xdr:colOff>165100</xdr:colOff>
      <xdr:row>98</xdr:row>
      <xdr:rowOff>9275</xdr:rowOff>
    </xdr:to>
    <xdr:sp macro="" textlink="">
      <xdr:nvSpPr>
        <xdr:cNvPr id="263" name="楕円 262"/>
        <xdr:cNvSpPr/>
      </xdr:nvSpPr>
      <xdr:spPr>
        <a:xfrm>
          <a:off x="1968500" y="1670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402</xdr:rowOff>
    </xdr:from>
    <xdr:ext cx="534377" cy="259045"/>
    <xdr:sp macro="" textlink="">
      <xdr:nvSpPr>
        <xdr:cNvPr id="264" name="テキスト ボックス 263"/>
        <xdr:cNvSpPr txBox="1"/>
      </xdr:nvSpPr>
      <xdr:spPr>
        <a:xfrm>
          <a:off x="1752111" y="1680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34700</xdr:rowOff>
    </xdr:from>
    <xdr:to>
      <xdr:col>6</xdr:col>
      <xdr:colOff>38100</xdr:colOff>
      <xdr:row>98</xdr:row>
      <xdr:rowOff>136300</xdr:rowOff>
    </xdr:to>
    <xdr:sp macro="" textlink="">
      <xdr:nvSpPr>
        <xdr:cNvPr id="265" name="楕円 264"/>
        <xdr:cNvSpPr/>
      </xdr:nvSpPr>
      <xdr:spPr>
        <a:xfrm>
          <a:off x="1079500" y="168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127427</xdr:rowOff>
    </xdr:from>
    <xdr:ext cx="534377" cy="259045"/>
    <xdr:sp macro="" textlink="">
      <xdr:nvSpPr>
        <xdr:cNvPr id="266" name="テキスト ボックス 265"/>
        <xdr:cNvSpPr txBox="1"/>
      </xdr:nvSpPr>
      <xdr:spPr>
        <a:xfrm>
          <a:off x="863111" y="169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64971</xdr:rowOff>
    </xdr:from>
    <xdr:to>
      <xdr:col>54</xdr:col>
      <xdr:colOff>189865</xdr:colOff>
      <xdr:row>38</xdr:row>
      <xdr:rowOff>22451</xdr:rowOff>
    </xdr:to>
    <xdr:cxnSp macro="">
      <xdr:nvCxnSpPr>
        <xdr:cNvPr id="290" name="直線コネクタ 289"/>
        <xdr:cNvCxnSpPr/>
      </xdr:nvCxnSpPr>
      <xdr:spPr>
        <a:xfrm flipV="1">
          <a:off x="10475595" y="5551371"/>
          <a:ext cx="1270" cy="986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26278</xdr:rowOff>
    </xdr:from>
    <xdr:ext cx="534377" cy="259045"/>
    <xdr:sp macro="" textlink="">
      <xdr:nvSpPr>
        <xdr:cNvPr id="291" name="補助費等最小値テキスト"/>
        <xdr:cNvSpPr txBox="1"/>
      </xdr:nvSpPr>
      <xdr:spPr>
        <a:xfrm>
          <a:off x="10528300" y="654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22451</xdr:rowOff>
    </xdr:from>
    <xdr:to>
      <xdr:col>55</xdr:col>
      <xdr:colOff>88900</xdr:colOff>
      <xdr:row>38</xdr:row>
      <xdr:rowOff>22451</xdr:rowOff>
    </xdr:to>
    <xdr:cxnSp macro="">
      <xdr:nvCxnSpPr>
        <xdr:cNvPr id="292" name="直線コネクタ 291"/>
        <xdr:cNvCxnSpPr/>
      </xdr:nvCxnSpPr>
      <xdr:spPr>
        <a:xfrm>
          <a:off x="10388600" y="6537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11648</xdr:rowOff>
    </xdr:from>
    <xdr:ext cx="599010" cy="259045"/>
    <xdr:sp macro="" textlink="">
      <xdr:nvSpPr>
        <xdr:cNvPr id="293" name="補助費等最大値テキスト"/>
        <xdr:cNvSpPr txBox="1"/>
      </xdr:nvSpPr>
      <xdr:spPr>
        <a:xfrm>
          <a:off x="10528300" y="532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64971</xdr:rowOff>
    </xdr:from>
    <xdr:to>
      <xdr:col>55</xdr:col>
      <xdr:colOff>88900</xdr:colOff>
      <xdr:row>32</xdr:row>
      <xdr:rowOff>64971</xdr:rowOff>
    </xdr:to>
    <xdr:cxnSp macro="">
      <xdr:nvCxnSpPr>
        <xdr:cNvPr id="294" name="直線コネクタ 293"/>
        <xdr:cNvCxnSpPr/>
      </xdr:nvCxnSpPr>
      <xdr:spPr>
        <a:xfrm>
          <a:off x="10388600" y="555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85575</xdr:rowOff>
    </xdr:from>
    <xdr:to>
      <xdr:col>55</xdr:col>
      <xdr:colOff>0</xdr:colOff>
      <xdr:row>37</xdr:row>
      <xdr:rowOff>30353</xdr:rowOff>
    </xdr:to>
    <xdr:cxnSp macro="">
      <xdr:nvCxnSpPr>
        <xdr:cNvPr id="295" name="直線コネクタ 294"/>
        <xdr:cNvCxnSpPr/>
      </xdr:nvCxnSpPr>
      <xdr:spPr>
        <a:xfrm>
          <a:off x="9639300" y="6086325"/>
          <a:ext cx="838200" cy="2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96507</xdr:rowOff>
    </xdr:from>
    <xdr:ext cx="534377" cy="259045"/>
    <xdr:sp macro="" textlink="">
      <xdr:nvSpPr>
        <xdr:cNvPr id="296" name="補助費等平均値テキスト"/>
        <xdr:cNvSpPr txBox="1"/>
      </xdr:nvSpPr>
      <xdr:spPr>
        <a:xfrm>
          <a:off x="10528300" y="609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73630</xdr:rowOff>
    </xdr:from>
    <xdr:to>
      <xdr:col>55</xdr:col>
      <xdr:colOff>50800</xdr:colOff>
      <xdr:row>37</xdr:row>
      <xdr:rowOff>3780</xdr:rowOff>
    </xdr:to>
    <xdr:sp macro="" textlink="">
      <xdr:nvSpPr>
        <xdr:cNvPr id="297" name="フローチャート: 判断 296"/>
        <xdr:cNvSpPr/>
      </xdr:nvSpPr>
      <xdr:spPr>
        <a:xfrm>
          <a:off x="10426700" y="624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71127</xdr:rowOff>
    </xdr:from>
    <xdr:to>
      <xdr:col>50</xdr:col>
      <xdr:colOff>114300</xdr:colOff>
      <xdr:row>35</xdr:row>
      <xdr:rowOff>85575</xdr:rowOff>
    </xdr:to>
    <xdr:cxnSp macro="">
      <xdr:nvCxnSpPr>
        <xdr:cNvPr id="298" name="直線コネクタ 297"/>
        <xdr:cNvCxnSpPr/>
      </xdr:nvCxnSpPr>
      <xdr:spPr>
        <a:xfrm>
          <a:off x="8750300" y="5386077"/>
          <a:ext cx="889000" cy="70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113391</xdr:rowOff>
    </xdr:from>
    <xdr:to>
      <xdr:col>50</xdr:col>
      <xdr:colOff>165100</xdr:colOff>
      <xdr:row>37</xdr:row>
      <xdr:rowOff>43541</xdr:rowOff>
    </xdr:to>
    <xdr:sp macro="" textlink="">
      <xdr:nvSpPr>
        <xdr:cNvPr id="299" name="フローチャート: 判断 298"/>
        <xdr:cNvSpPr/>
      </xdr:nvSpPr>
      <xdr:spPr>
        <a:xfrm>
          <a:off x="9588500" y="628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34668</xdr:rowOff>
    </xdr:from>
    <xdr:ext cx="534377" cy="259045"/>
    <xdr:sp macro="" textlink="">
      <xdr:nvSpPr>
        <xdr:cNvPr id="300" name="テキスト ボックス 299"/>
        <xdr:cNvSpPr txBox="1"/>
      </xdr:nvSpPr>
      <xdr:spPr>
        <a:xfrm>
          <a:off x="9372111" y="637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71127</xdr:rowOff>
    </xdr:from>
    <xdr:to>
      <xdr:col>45</xdr:col>
      <xdr:colOff>177800</xdr:colOff>
      <xdr:row>37</xdr:row>
      <xdr:rowOff>35809</xdr:rowOff>
    </xdr:to>
    <xdr:cxnSp macro="">
      <xdr:nvCxnSpPr>
        <xdr:cNvPr id="301" name="直線コネクタ 300"/>
        <xdr:cNvCxnSpPr/>
      </xdr:nvCxnSpPr>
      <xdr:spPr>
        <a:xfrm flipV="1">
          <a:off x="7861300" y="5386077"/>
          <a:ext cx="889000" cy="99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16053</xdr:rowOff>
    </xdr:from>
    <xdr:to>
      <xdr:col>46</xdr:col>
      <xdr:colOff>38100</xdr:colOff>
      <xdr:row>32</xdr:row>
      <xdr:rowOff>117653</xdr:rowOff>
    </xdr:to>
    <xdr:sp macro="" textlink="">
      <xdr:nvSpPr>
        <xdr:cNvPr id="302" name="フローチャート: 判断 301"/>
        <xdr:cNvSpPr/>
      </xdr:nvSpPr>
      <xdr:spPr>
        <a:xfrm>
          <a:off x="8699500" y="550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108780</xdr:rowOff>
    </xdr:from>
    <xdr:ext cx="599010" cy="259045"/>
    <xdr:sp macro="" textlink="">
      <xdr:nvSpPr>
        <xdr:cNvPr id="303" name="テキスト ボックス 302"/>
        <xdr:cNvSpPr txBox="1"/>
      </xdr:nvSpPr>
      <xdr:spPr>
        <a:xfrm>
          <a:off x="8450795" y="559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35809</xdr:rowOff>
    </xdr:from>
    <xdr:to>
      <xdr:col>41</xdr:col>
      <xdr:colOff>50800</xdr:colOff>
      <xdr:row>37</xdr:row>
      <xdr:rowOff>76683</xdr:rowOff>
    </xdr:to>
    <xdr:cxnSp macro="">
      <xdr:nvCxnSpPr>
        <xdr:cNvPr id="304" name="直線コネクタ 303"/>
        <xdr:cNvCxnSpPr/>
      </xdr:nvCxnSpPr>
      <xdr:spPr>
        <a:xfrm flipV="1">
          <a:off x="6972300" y="6379459"/>
          <a:ext cx="889000" cy="4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538</xdr:rowOff>
    </xdr:from>
    <xdr:to>
      <xdr:col>41</xdr:col>
      <xdr:colOff>101600</xdr:colOff>
      <xdr:row>37</xdr:row>
      <xdr:rowOff>102138</xdr:rowOff>
    </xdr:to>
    <xdr:sp macro="" textlink="">
      <xdr:nvSpPr>
        <xdr:cNvPr id="305" name="フローチャート: 判断 304"/>
        <xdr:cNvSpPr/>
      </xdr:nvSpPr>
      <xdr:spPr>
        <a:xfrm>
          <a:off x="7810500" y="634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93265</xdr:rowOff>
    </xdr:from>
    <xdr:ext cx="534377" cy="259045"/>
    <xdr:sp macro="" textlink="">
      <xdr:nvSpPr>
        <xdr:cNvPr id="306" name="テキスト ボックス 305"/>
        <xdr:cNvSpPr txBox="1"/>
      </xdr:nvSpPr>
      <xdr:spPr>
        <a:xfrm>
          <a:off x="7594111" y="643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31483</xdr:rowOff>
    </xdr:from>
    <xdr:to>
      <xdr:col>36</xdr:col>
      <xdr:colOff>165100</xdr:colOff>
      <xdr:row>37</xdr:row>
      <xdr:rowOff>133083</xdr:rowOff>
    </xdr:to>
    <xdr:sp macro="" textlink="">
      <xdr:nvSpPr>
        <xdr:cNvPr id="307" name="フローチャート: 判断 306"/>
        <xdr:cNvSpPr/>
      </xdr:nvSpPr>
      <xdr:spPr>
        <a:xfrm>
          <a:off x="6921500" y="63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124210</xdr:rowOff>
    </xdr:from>
    <xdr:ext cx="534377" cy="259045"/>
    <xdr:sp macro="" textlink="">
      <xdr:nvSpPr>
        <xdr:cNvPr id="308" name="テキスト ボックス 307"/>
        <xdr:cNvSpPr txBox="1"/>
      </xdr:nvSpPr>
      <xdr:spPr>
        <a:xfrm>
          <a:off x="6705111" y="646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151003</xdr:rowOff>
    </xdr:from>
    <xdr:to>
      <xdr:col>55</xdr:col>
      <xdr:colOff>50800</xdr:colOff>
      <xdr:row>37</xdr:row>
      <xdr:rowOff>81153</xdr:rowOff>
    </xdr:to>
    <xdr:sp macro="" textlink="">
      <xdr:nvSpPr>
        <xdr:cNvPr id="314" name="楕円 313"/>
        <xdr:cNvSpPr/>
      </xdr:nvSpPr>
      <xdr:spPr>
        <a:xfrm>
          <a:off x="10426700" y="632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129430</xdr:rowOff>
    </xdr:from>
    <xdr:ext cx="534377" cy="259045"/>
    <xdr:sp macro="" textlink="">
      <xdr:nvSpPr>
        <xdr:cNvPr id="315" name="補助費等該当値テキスト"/>
        <xdr:cNvSpPr txBox="1"/>
      </xdr:nvSpPr>
      <xdr:spPr>
        <a:xfrm>
          <a:off x="10528300" y="630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34775</xdr:rowOff>
    </xdr:from>
    <xdr:to>
      <xdr:col>50</xdr:col>
      <xdr:colOff>165100</xdr:colOff>
      <xdr:row>35</xdr:row>
      <xdr:rowOff>136375</xdr:rowOff>
    </xdr:to>
    <xdr:sp macro="" textlink="">
      <xdr:nvSpPr>
        <xdr:cNvPr id="316" name="楕円 315"/>
        <xdr:cNvSpPr/>
      </xdr:nvSpPr>
      <xdr:spPr>
        <a:xfrm>
          <a:off x="9588500" y="603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152902</xdr:rowOff>
    </xdr:from>
    <xdr:ext cx="534377" cy="259045"/>
    <xdr:sp macro="" textlink="">
      <xdr:nvSpPr>
        <xdr:cNvPr id="317" name="テキスト ボックス 316"/>
        <xdr:cNvSpPr txBox="1"/>
      </xdr:nvSpPr>
      <xdr:spPr>
        <a:xfrm>
          <a:off x="9372111" y="581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20327</xdr:rowOff>
    </xdr:from>
    <xdr:to>
      <xdr:col>46</xdr:col>
      <xdr:colOff>38100</xdr:colOff>
      <xdr:row>31</xdr:row>
      <xdr:rowOff>121927</xdr:rowOff>
    </xdr:to>
    <xdr:sp macro="" textlink="">
      <xdr:nvSpPr>
        <xdr:cNvPr id="318" name="楕円 317"/>
        <xdr:cNvSpPr/>
      </xdr:nvSpPr>
      <xdr:spPr>
        <a:xfrm>
          <a:off x="8699500" y="533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138454</xdr:rowOff>
    </xdr:from>
    <xdr:ext cx="599010" cy="259045"/>
    <xdr:sp macro="" textlink="">
      <xdr:nvSpPr>
        <xdr:cNvPr id="319" name="テキスト ボックス 318"/>
        <xdr:cNvSpPr txBox="1"/>
      </xdr:nvSpPr>
      <xdr:spPr>
        <a:xfrm>
          <a:off x="8450795" y="511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156459</xdr:rowOff>
    </xdr:from>
    <xdr:to>
      <xdr:col>41</xdr:col>
      <xdr:colOff>101600</xdr:colOff>
      <xdr:row>37</xdr:row>
      <xdr:rowOff>86609</xdr:rowOff>
    </xdr:to>
    <xdr:sp macro="" textlink="">
      <xdr:nvSpPr>
        <xdr:cNvPr id="320" name="楕円 319"/>
        <xdr:cNvSpPr/>
      </xdr:nvSpPr>
      <xdr:spPr>
        <a:xfrm>
          <a:off x="7810500" y="632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103136</xdr:rowOff>
    </xdr:from>
    <xdr:ext cx="534377" cy="259045"/>
    <xdr:sp macro="" textlink="">
      <xdr:nvSpPr>
        <xdr:cNvPr id="321" name="テキスト ボックス 320"/>
        <xdr:cNvSpPr txBox="1"/>
      </xdr:nvSpPr>
      <xdr:spPr>
        <a:xfrm>
          <a:off x="7594111" y="610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25883</xdr:rowOff>
    </xdr:from>
    <xdr:to>
      <xdr:col>36</xdr:col>
      <xdr:colOff>165100</xdr:colOff>
      <xdr:row>37</xdr:row>
      <xdr:rowOff>127483</xdr:rowOff>
    </xdr:to>
    <xdr:sp macro="" textlink="">
      <xdr:nvSpPr>
        <xdr:cNvPr id="322" name="楕円 321"/>
        <xdr:cNvSpPr/>
      </xdr:nvSpPr>
      <xdr:spPr>
        <a:xfrm>
          <a:off x="6921500" y="636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144010</xdr:rowOff>
    </xdr:from>
    <xdr:ext cx="534377" cy="259045"/>
    <xdr:sp macro="" textlink="">
      <xdr:nvSpPr>
        <xdr:cNvPr id="323" name="テキスト ボックス 322"/>
        <xdr:cNvSpPr txBox="1"/>
      </xdr:nvSpPr>
      <xdr:spPr>
        <a:xfrm>
          <a:off x="6705111" y="614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58218</xdr:rowOff>
    </xdr:from>
    <xdr:to>
      <xdr:col>54</xdr:col>
      <xdr:colOff>189865</xdr:colOff>
      <xdr:row>58</xdr:row>
      <xdr:rowOff>121988</xdr:rowOff>
    </xdr:to>
    <xdr:cxnSp macro="">
      <xdr:nvCxnSpPr>
        <xdr:cNvPr id="345" name="直線コネクタ 344"/>
        <xdr:cNvCxnSpPr/>
      </xdr:nvCxnSpPr>
      <xdr:spPr>
        <a:xfrm flipV="1">
          <a:off x="10475595" y="9316518"/>
          <a:ext cx="1270" cy="74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125815</xdr:rowOff>
    </xdr:from>
    <xdr:ext cx="469744" cy="259045"/>
    <xdr:sp macro="" textlink="">
      <xdr:nvSpPr>
        <xdr:cNvPr id="346" name="普通建設事業費最小値テキスト"/>
        <xdr:cNvSpPr txBox="1"/>
      </xdr:nvSpPr>
      <xdr:spPr>
        <a:xfrm>
          <a:off x="10528300" y="1006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121988</xdr:rowOff>
    </xdr:from>
    <xdr:to>
      <xdr:col>55</xdr:col>
      <xdr:colOff>88900</xdr:colOff>
      <xdr:row>58</xdr:row>
      <xdr:rowOff>121988</xdr:rowOff>
    </xdr:to>
    <xdr:cxnSp macro="">
      <xdr:nvCxnSpPr>
        <xdr:cNvPr id="347" name="直線コネクタ 346"/>
        <xdr:cNvCxnSpPr/>
      </xdr:nvCxnSpPr>
      <xdr:spPr>
        <a:xfrm>
          <a:off x="10388600" y="1006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4895</xdr:rowOff>
    </xdr:from>
    <xdr:ext cx="599010" cy="259045"/>
    <xdr:sp macro="" textlink="">
      <xdr:nvSpPr>
        <xdr:cNvPr id="348" name="普通建設事業費最大値テキスト"/>
        <xdr:cNvSpPr txBox="1"/>
      </xdr:nvSpPr>
      <xdr:spPr>
        <a:xfrm>
          <a:off x="10528300" y="9091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58218</xdr:rowOff>
    </xdr:from>
    <xdr:to>
      <xdr:col>55</xdr:col>
      <xdr:colOff>88900</xdr:colOff>
      <xdr:row>54</xdr:row>
      <xdr:rowOff>58218</xdr:rowOff>
    </xdr:to>
    <xdr:cxnSp macro="">
      <xdr:nvCxnSpPr>
        <xdr:cNvPr id="349" name="直線コネクタ 348"/>
        <xdr:cNvCxnSpPr/>
      </xdr:nvCxnSpPr>
      <xdr:spPr>
        <a:xfrm>
          <a:off x="10388600" y="9316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37168</xdr:rowOff>
    </xdr:from>
    <xdr:to>
      <xdr:col>55</xdr:col>
      <xdr:colOff>0</xdr:colOff>
      <xdr:row>57</xdr:row>
      <xdr:rowOff>48411</xdr:rowOff>
    </xdr:to>
    <xdr:cxnSp macro="">
      <xdr:nvCxnSpPr>
        <xdr:cNvPr id="350" name="直線コネクタ 349"/>
        <xdr:cNvCxnSpPr/>
      </xdr:nvCxnSpPr>
      <xdr:spPr>
        <a:xfrm>
          <a:off x="9639300" y="9809818"/>
          <a:ext cx="838200" cy="1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35437</xdr:rowOff>
    </xdr:from>
    <xdr:ext cx="534377" cy="259045"/>
    <xdr:sp macro="" textlink="">
      <xdr:nvSpPr>
        <xdr:cNvPr id="351" name="普通建設事業費平均値テキスト"/>
        <xdr:cNvSpPr txBox="1"/>
      </xdr:nvSpPr>
      <xdr:spPr>
        <a:xfrm>
          <a:off x="10528300" y="9808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57010</xdr:rowOff>
    </xdr:from>
    <xdr:to>
      <xdr:col>55</xdr:col>
      <xdr:colOff>50800</xdr:colOff>
      <xdr:row>57</xdr:row>
      <xdr:rowOff>158610</xdr:rowOff>
    </xdr:to>
    <xdr:sp macro="" textlink="">
      <xdr:nvSpPr>
        <xdr:cNvPr id="352" name="フローチャート: 判断 351"/>
        <xdr:cNvSpPr/>
      </xdr:nvSpPr>
      <xdr:spPr>
        <a:xfrm>
          <a:off x="10426700" y="982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24248</xdr:rowOff>
    </xdr:from>
    <xdr:to>
      <xdr:col>50</xdr:col>
      <xdr:colOff>114300</xdr:colOff>
      <xdr:row>57</xdr:row>
      <xdr:rowOff>37168</xdr:rowOff>
    </xdr:to>
    <xdr:cxnSp macro="">
      <xdr:nvCxnSpPr>
        <xdr:cNvPr id="353" name="直線コネクタ 352"/>
        <xdr:cNvCxnSpPr/>
      </xdr:nvCxnSpPr>
      <xdr:spPr>
        <a:xfrm>
          <a:off x="8750300" y="9625448"/>
          <a:ext cx="889000" cy="18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50289</xdr:rowOff>
    </xdr:from>
    <xdr:to>
      <xdr:col>50</xdr:col>
      <xdr:colOff>165100</xdr:colOff>
      <xdr:row>57</xdr:row>
      <xdr:rowOff>151889</xdr:rowOff>
    </xdr:to>
    <xdr:sp macro="" textlink="">
      <xdr:nvSpPr>
        <xdr:cNvPr id="354" name="フローチャート: 判断 353"/>
        <xdr:cNvSpPr/>
      </xdr:nvSpPr>
      <xdr:spPr>
        <a:xfrm>
          <a:off x="9588500" y="982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143016</xdr:rowOff>
    </xdr:from>
    <xdr:ext cx="534377" cy="259045"/>
    <xdr:sp macro="" textlink="">
      <xdr:nvSpPr>
        <xdr:cNvPr id="355" name="テキスト ボックス 354"/>
        <xdr:cNvSpPr txBox="1"/>
      </xdr:nvSpPr>
      <xdr:spPr>
        <a:xfrm>
          <a:off x="9372111" y="991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40374</xdr:rowOff>
    </xdr:from>
    <xdr:to>
      <xdr:col>45</xdr:col>
      <xdr:colOff>177800</xdr:colOff>
      <xdr:row>56</xdr:row>
      <xdr:rowOff>24248</xdr:rowOff>
    </xdr:to>
    <xdr:cxnSp macro="">
      <xdr:nvCxnSpPr>
        <xdr:cNvPr id="356" name="直線コネクタ 355"/>
        <xdr:cNvCxnSpPr/>
      </xdr:nvCxnSpPr>
      <xdr:spPr>
        <a:xfrm>
          <a:off x="7861300" y="9298674"/>
          <a:ext cx="889000" cy="32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52401</xdr:rowOff>
    </xdr:from>
    <xdr:to>
      <xdr:col>46</xdr:col>
      <xdr:colOff>38100</xdr:colOff>
      <xdr:row>57</xdr:row>
      <xdr:rowOff>154001</xdr:rowOff>
    </xdr:to>
    <xdr:sp macro="" textlink="">
      <xdr:nvSpPr>
        <xdr:cNvPr id="357" name="フローチャート: 判断 356"/>
        <xdr:cNvSpPr/>
      </xdr:nvSpPr>
      <xdr:spPr>
        <a:xfrm>
          <a:off x="8699500" y="982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145128</xdr:rowOff>
    </xdr:from>
    <xdr:ext cx="534377" cy="259045"/>
    <xdr:sp macro="" textlink="">
      <xdr:nvSpPr>
        <xdr:cNvPr id="358" name="テキスト ボックス 357"/>
        <xdr:cNvSpPr txBox="1"/>
      </xdr:nvSpPr>
      <xdr:spPr>
        <a:xfrm>
          <a:off x="8483111" y="991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46898</xdr:rowOff>
    </xdr:from>
    <xdr:to>
      <xdr:col>41</xdr:col>
      <xdr:colOff>50800</xdr:colOff>
      <xdr:row>54</xdr:row>
      <xdr:rowOff>40374</xdr:rowOff>
    </xdr:to>
    <xdr:cxnSp macro="">
      <xdr:nvCxnSpPr>
        <xdr:cNvPr id="359" name="直線コネクタ 358"/>
        <xdr:cNvCxnSpPr/>
      </xdr:nvCxnSpPr>
      <xdr:spPr>
        <a:xfrm>
          <a:off x="6972300" y="8962298"/>
          <a:ext cx="889000" cy="33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51922</xdr:rowOff>
    </xdr:from>
    <xdr:to>
      <xdr:col>41</xdr:col>
      <xdr:colOff>101600</xdr:colOff>
      <xdr:row>57</xdr:row>
      <xdr:rowOff>153522</xdr:rowOff>
    </xdr:to>
    <xdr:sp macro="" textlink="">
      <xdr:nvSpPr>
        <xdr:cNvPr id="360" name="フローチャート: 判断 359"/>
        <xdr:cNvSpPr/>
      </xdr:nvSpPr>
      <xdr:spPr>
        <a:xfrm>
          <a:off x="7810500" y="982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144649</xdr:rowOff>
    </xdr:from>
    <xdr:ext cx="534377" cy="259045"/>
    <xdr:sp macro="" textlink="">
      <xdr:nvSpPr>
        <xdr:cNvPr id="361" name="テキスト ボックス 360"/>
        <xdr:cNvSpPr txBox="1"/>
      </xdr:nvSpPr>
      <xdr:spPr>
        <a:xfrm>
          <a:off x="7594111" y="991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68628</xdr:rowOff>
    </xdr:from>
    <xdr:to>
      <xdr:col>36</xdr:col>
      <xdr:colOff>165100</xdr:colOff>
      <xdr:row>57</xdr:row>
      <xdr:rowOff>170228</xdr:rowOff>
    </xdr:to>
    <xdr:sp macro="" textlink="">
      <xdr:nvSpPr>
        <xdr:cNvPr id="362" name="フローチャート: 判断 361"/>
        <xdr:cNvSpPr/>
      </xdr:nvSpPr>
      <xdr:spPr>
        <a:xfrm>
          <a:off x="6921500" y="984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161355</xdr:rowOff>
    </xdr:from>
    <xdr:ext cx="534377" cy="259045"/>
    <xdr:sp macro="" textlink="">
      <xdr:nvSpPr>
        <xdr:cNvPr id="363" name="テキスト ボックス 362"/>
        <xdr:cNvSpPr txBox="1"/>
      </xdr:nvSpPr>
      <xdr:spPr>
        <a:xfrm>
          <a:off x="6705111" y="993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169061</xdr:rowOff>
    </xdr:from>
    <xdr:to>
      <xdr:col>55</xdr:col>
      <xdr:colOff>50800</xdr:colOff>
      <xdr:row>57</xdr:row>
      <xdr:rowOff>99211</xdr:rowOff>
    </xdr:to>
    <xdr:sp macro="" textlink="">
      <xdr:nvSpPr>
        <xdr:cNvPr id="369" name="楕円 368"/>
        <xdr:cNvSpPr/>
      </xdr:nvSpPr>
      <xdr:spPr>
        <a:xfrm>
          <a:off x="10426700" y="977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20488</xdr:rowOff>
    </xdr:from>
    <xdr:ext cx="534377" cy="259045"/>
    <xdr:sp macro="" textlink="">
      <xdr:nvSpPr>
        <xdr:cNvPr id="370" name="普通建設事業費該当値テキスト"/>
        <xdr:cNvSpPr txBox="1"/>
      </xdr:nvSpPr>
      <xdr:spPr>
        <a:xfrm>
          <a:off x="10528300" y="962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157818</xdr:rowOff>
    </xdr:from>
    <xdr:to>
      <xdr:col>50</xdr:col>
      <xdr:colOff>165100</xdr:colOff>
      <xdr:row>57</xdr:row>
      <xdr:rowOff>87968</xdr:rowOff>
    </xdr:to>
    <xdr:sp macro="" textlink="">
      <xdr:nvSpPr>
        <xdr:cNvPr id="371" name="楕円 370"/>
        <xdr:cNvSpPr/>
      </xdr:nvSpPr>
      <xdr:spPr>
        <a:xfrm>
          <a:off x="9588500" y="975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104495</xdr:rowOff>
    </xdr:from>
    <xdr:ext cx="534377" cy="259045"/>
    <xdr:sp macro="" textlink="">
      <xdr:nvSpPr>
        <xdr:cNvPr id="372" name="テキスト ボックス 371"/>
        <xdr:cNvSpPr txBox="1"/>
      </xdr:nvSpPr>
      <xdr:spPr>
        <a:xfrm>
          <a:off x="9372111" y="95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144898</xdr:rowOff>
    </xdr:from>
    <xdr:to>
      <xdr:col>46</xdr:col>
      <xdr:colOff>38100</xdr:colOff>
      <xdr:row>56</xdr:row>
      <xdr:rowOff>75048</xdr:rowOff>
    </xdr:to>
    <xdr:sp macro="" textlink="">
      <xdr:nvSpPr>
        <xdr:cNvPr id="373" name="楕円 372"/>
        <xdr:cNvSpPr/>
      </xdr:nvSpPr>
      <xdr:spPr>
        <a:xfrm>
          <a:off x="8699500" y="957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91575</xdr:rowOff>
    </xdr:from>
    <xdr:ext cx="599010" cy="259045"/>
    <xdr:sp macro="" textlink="">
      <xdr:nvSpPr>
        <xdr:cNvPr id="374" name="テキスト ボックス 373"/>
        <xdr:cNvSpPr txBox="1"/>
      </xdr:nvSpPr>
      <xdr:spPr>
        <a:xfrm>
          <a:off x="8450795" y="9349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161024</xdr:rowOff>
    </xdr:from>
    <xdr:to>
      <xdr:col>41</xdr:col>
      <xdr:colOff>101600</xdr:colOff>
      <xdr:row>54</xdr:row>
      <xdr:rowOff>91174</xdr:rowOff>
    </xdr:to>
    <xdr:sp macro="" textlink="">
      <xdr:nvSpPr>
        <xdr:cNvPr id="375" name="楕円 374"/>
        <xdr:cNvSpPr/>
      </xdr:nvSpPr>
      <xdr:spPr>
        <a:xfrm>
          <a:off x="7810500" y="924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107701</xdr:rowOff>
    </xdr:from>
    <xdr:ext cx="599010" cy="259045"/>
    <xdr:sp macro="" textlink="">
      <xdr:nvSpPr>
        <xdr:cNvPr id="376" name="テキスト ボックス 375"/>
        <xdr:cNvSpPr txBox="1"/>
      </xdr:nvSpPr>
      <xdr:spPr>
        <a:xfrm>
          <a:off x="7561795" y="902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167548</xdr:rowOff>
    </xdr:from>
    <xdr:to>
      <xdr:col>36</xdr:col>
      <xdr:colOff>165100</xdr:colOff>
      <xdr:row>52</xdr:row>
      <xdr:rowOff>97698</xdr:rowOff>
    </xdr:to>
    <xdr:sp macro="" textlink="">
      <xdr:nvSpPr>
        <xdr:cNvPr id="377" name="楕円 376"/>
        <xdr:cNvSpPr/>
      </xdr:nvSpPr>
      <xdr:spPr>
        <a:xfrm>
          <a:off x="6921500" y="891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114225</xdr:rowOff>
    </xdr:from>
    <xdr:ext cx="599010" cy="259045"/>
    <xdr:sp macro="" textlink="">
      <xdr:nvSpPr>
        <xdr:cNvPr id="378" name="テキスト ボックス 377"/>
        <xdr:cNvSpPr txBox="1"/>
      </xdr:nvSpPr>
      <xdr:spPr>
        <a:xfrm>
          <a:off x="6672795" y="8686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8" name="テキスト ボックス 397"/>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110755</xdr:rowOff>
    </xdr:from>
    <xdr:to>
      <xdr:col>54</xdr:col>
      <xdr:colOff>189865</xdr:colOff>
      <xdr:row>79</xdr:row>
      <xdr:rowOff>98879</xdr:rowOff>
    </xdr:to>
    <xdr:cxnSp macro="">
      <xdr:nvCxnSpPr>
        <xdr:cNvPr id="404" name="直線コネクタ 403"/>
        <xdr:cNvCxnSpPr/>
      </xdr:nvCxnSpPr>
      <xdr:spPr>
        <a:xfrm flipV="1">
          <a:off x="10475595" y="12455155"/>
          <a:ext cx="1270" cy="1188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57432</xdr:rowOff>
    </xdr:from>
    <xdr:ext cx="599010" cy="259045"/>
    <xdr:sp macro="" textlink="">
      <xdr:nvSpPr>
        <xdr:cNvPr id="407" name="普通建設事業費 （ うち新規整備　）最大値テキスト"/>
        <xdr:cNvSpPr txBox="1"/>
      </xdr:nvSpPr>
      <xdr:spPr>
        <a:xfrm>
          <a:off x="10528300" y="1223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110755</xdr:rowOff>
    </xdr:from>
    <xdr:to>
      <xdr:col>55</xdr:col>
      <xdr:colOff>88900</xdr:colOff>
      <xdr:row>72</xdr:row>
      <xdr:rowOff>110755</xdr:rowOff>
    </xdr:to>
    <xdr:cxnSp macro="">
      <xdr:nvCxnSpPr>
        <xdr:cNvPr id="408" name="直線コネクタ 407"/>
        <xdr:cNvCxnSpPr/>
      </xdr:nvCxnSpPr>
      <xdr:spPr>
        <a:xfrm>
          <a:off x="10388600" y="1245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15756</xdr:rowOff>
    </xdr:from>
    <xdr:to>
      <xdr:col>55</xdr:col>
      <xdr:colOff>0</xdr:colOff>
      <xdr:row>79</xdr:row>
      <xdr:rowOff>39148</xdr:rowOff>
    </xdr:to>
    <xdr:cxnSp macro="">
      <xdr:nvCxnSpPr>
        <xdr:cNvPr id="409" name="直線コネクタ 408"/>
        <xdr:cNvCxnSpPr/>
      </xdr:nvCxnSpPr>
      <xdr:spPr>
        <a:xfrm>
          <a:off x="9639300" y="13560306"/>
          <a:ext cx="838200" cy="2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132112</xdr:rowOff>
    </xdr:from>
    <xdr:ext cx="534377" cy="259045"/>
    <xdr:sp macro="" textlink="">
      <xdr:nvSpPr>
        <xdr:cNvPr id="410" name="普通建設事業費 （ うち新規整備　）平均値テキスト"/>
        <xdr:cNvSpPr txBox="1"/>
      </xdr:nvSpPr>
      <xdr:spPr>
        <a:xfrm>
          <a:off x="10528300" y="13333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109235</xdr:rowOff>
    </xdr:from>
    <xdr:to>
      <xdr:col>55</xdr:col>
      <xdr:colOff>50800</xdr:colOff>
      <xdr:row>79</xdr:row>
      <xdr:rowOff>39385</xdr:rowOff>
    </xdr:to>
    <xdr:sp macro="" textlink="">
      <xdr:nvSpPr>
        <xdr:cNvPr id="411" name="フローチャート: 判断 410"/>
        <xdr:cNvSpPr/>
      </xdr:nvSpPr>
      <xdr:spPr>
        <a:xfrm>
          <a:off x="10426700" y="1348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64740</xdr:rowOff>
    </xdr:from>
    <xdr:to>
      <xdr:col>50</xdr:col>
      <xdr:colOff>114300</xdr:colOff>
      <xdr:row>79</xdr:row>
      <xdr:rowOff>15756</xdr:rowOff>
    </xdr:to>
    <xdr:cxnSp macro="">
      <xdr:nvCxnSpPr>
        <xdr:cNvPr id="412" name="直線コネクタ 411"/>
        <xdr:cNvCxnSpPr/>
      </xdr:nvCxnSpPr>
      <xdr:spPr>
        <a:xfrm>
          <a:off x="8750300" y="13094940"/>
          <a:ext cx="889000" cy="465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96607</xdr:rowOff>
    </xdr:from>
    <xdr:to>
      <xdr:col>50</xdr:col>
      <xdr:colOff>165100</xdr:colOff>
      <xdr:row>79</xdr:row>
      <xdr:rowOff>26757</xdr:rowOff>
    </xdr:to>
    <xdr:sp macro="" textlink="">
      <xdr:nvSpPr>
        <xdr:cNvPr id="413" name="フローチャート: 判断 412"/>
        <xdr:cNvSpPr/>
      </xdr:nvSpPr>
      <xdr:spPr>
        <a:xfrm>
          <a:off x="9588500" y="1346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43284</xdr:rowOff>
    </xdr:from>
    <xdr:ext cx="534377" cy="259045"/>
    <xdr:sp macro="" textlink="">
      <xdr:nvSpPr>
        <xdr:cNvPr id="414" name="テキスト ボックス 413"/>
        <xdr:cNvSpPr txBox="1"/>
      </xdr:nvSpPr>
      <xdr:spPr>
        <a:xfrm>
          <a:off x="9372111" y="1324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41119</xdr:rowOff>
    </xdr:from>
    <xdr:to>
      <xdr:col>45</xdr:col>
      <xdr:colOff>177800</xdr:colOff>
      <xdr:row>76</xdr:row>
      <xdr:rowOff>64740</xdr:rowOff>
    </xdr:to>
    <xdr:cxnSp macro="">
      <xdr:nvCxnSpPr>
        <xdr:cNvPr id="415" name="直線コネクタ 414"/>
        <xdr:cNvCxnSpPr/>
      </xdr:nvCxnSpPr>
      <xdr:spPr>
        <a:xfrm>
          <a:off x="7861300" y="12385519"/>
          <a:ext cx="889000" cy="70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101484</xdr:rowOff>
    </xdr:from>
    <xdr:to>
      <xdr:col>46</xdr:col>
      <xdr:colOff>38100</xdr:colOff>
      <xdr:row>79</xdr:row>
      <xdr:rowOff>31634</xdr:rowOff>
    </xdr:to>
    <xdr:sp macro="" textlink="">
      <xdr:nvSpPr>
        <xdr:cNvPr id="416" name="フローチャート: 判断 415"/>
        <xdr:cNvSpPr/>
      </xdr:nvSpPr>
      <xdr:spPr>
        <a:xfrm>
          <a:off x="8699500" y="13474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22761</xdr:rowOff>
    </xdr:from>
    <xdr:ext cx="534377" cy="259045"/>
    <xdr:sp macro="" textlink="">
      <xdr:nvSpPr>
        <xdr:cNvPr id="417" name="テキスト ボックス 416"/>
        <xdr:cNvSpPr txBox="1"/>
      </xdr:nvSpPr>
      <xdr:spPr>
        <a:xfrm>
          <a:off x="8483111" y="1356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63576</xdr:rowOff>
    </xdr:from>
    <xdr:to>
      <xdr:col>41</xdr:col>
      <xdr:colOff>50800</xdr:colOff>
      <xdr:row>72</xdr:row>
      <xdr:rowOff>41119</xdr:rowOff>
    </xdr:to>
    <xdr:cxnSp macro="">
      <xdr:nvCxnSpPr>
        <xdr:cNvPr id="418" name="直線コネクタ 417"/>
        <xdr:cNvCxnSpPr/>
      </xdr:nvCxnSpPr>
      <xdr:spPr>
        <a:xfrm>
          <a:off x="6972300" y="12065076"/>
          <a:ext cx="889000" cy="32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71298</xdr:rowOff>
    </xdr:from>
    <xdr:to>
      <xdr:col>41</xdr:col>
      <xdr:colOff>101600</xdr:colOff>
      <xdr:row>79</xdr:row>
      <xdr:rowOff>1448</xdr:rowOff>
    </xdr:to>
    <xdr:sp macro="" textlink="">
      <xdr:nvSpPr>
        <xdr:cNvPr id="419" name="フローチャート: 判断 418"/>
        <xdr:cNvSpPr/>
      </xdr:nvSpPr>
      <xdr:spPr>
        <a:xfrm>
          <a:off x="7810500" y="134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164025</xdr:rowOff>
    </xdr:from>
    <xdr:ext cx="534377" cy="259045"/>
    <xdr:sp macro="" textlink="">
      <xdr:nvSpPr>
        <xdr:cNvPr id="420" name="テキスト ボックス 419"/>
        <xdr:cNvSpPr txBox="1"/>
      </xdr:nvSpPr>
      <xdr:spPr>
        <a:xfrm>
          <a:off x="7594111" y="1353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87202</xdr:rowOff>
    </xdr:from>
    <xdr:to>
      <xdr:col>36</xdr:col>
      <xdr:colOff>165100</xdr:colOff>
      <xdr:row>79</xdr:row>
      <xdr:rowOff>17352</xdr:rowOff>
    </xdr:to>
    <xdr:sp macro="" textlink="">
      <xdr:nvSpPr>
        <xdr:cNvPr id="421" name="フローチャート: 判断 420"/>
        <xdr:cNvSpPr/>
      </xdr:nvSpPr>
      <xdr:spPr>
        <a:xfrm>
          <a:off x="6921500" y="1346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8479</xdr:rowOff>
    </xdr:from>
    <xdr:ext cx="534377" cy="259045"/>
    <xdr:sp macro="" textlink="">
      <xdr:nvSpPr>
        <xdr:cNvPr id="422" name="テキスト ボックス 421"/>
        <xdr:cNvSpPr txBox="1"/>
      </xdr:nvSpPr>
      <xdr:spPr>
        <a:xfrm>
          <a:off x="6705111" y="1355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159798</xdr:rowOff>
    </xdr:from>
    <xdr:to>
      <xdr:col>55</xdr:col>
      <xdr:colOff>50800</xdr:colOff>
      <xdr:row>79</xdr:row>
      <xdr:rowOff>89948</xdr:rowOff>
    </xdr:to>
    <xdr:sp macro="" textlink="">
      <xdr:nvSpPr>
        <xdr:cNvPr id="428" name="楕円 427"/>
        <xdr:cNvSpPr/>
      </xdr:nvSpPr>
      <xdr:spPr>
        <a:xfrm>
          <a:off x="10426700" y="1353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87661</xdr:rowOff>
    </xdr:from>
    <xdr:ext cx="469744" cy="259045"/>
    <xdr:sp macro="" textlink="">
      <xdr:nvSpPr>
        <xdr:cNvPr id="429" name="普通建設事業費 （ うち新規整備　）該当値テキスト"/>
        <xdr:cNvSpPr txBox="1"/>
      </xdr:nvSpPr>
      <xdr:spPr>
        <a:xfrm>
          <a:off x="10528300" y="1346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136406</xdr:rowOff>
    </xdr:from>
    <xdr:to>
      <xdr:col>50</xdr:col>
      <xdr:colOff>165100</xdr:colOff>
      <xdr:row>79</xdr:row>
      <xdr:rowOff>66556</xdr:rowOff>
    </xdr:to>
    <xdr:sp macro="" textlink="">
      <xdr:nvSpPr>
        <xdr:cNvPr id="430" name="楕円 429"/>
        <xdr:cNvSpPr/>
      </xdr:nvSpPr>
      <xdr:spPr>
        <a:xfrm>
          <a:off x="9588500" y="1350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57683</xdr:rowOff>
    </xdr:from>
    <xdr:ext cx="469744" cy="259045"/>
    <xdr:sp macro="" textlink="">
      <xdr:nvSpPr>
        <xdr:cNvPr id="431" name="テキスト ボックス 430"/>
        <xdr:cNvSpPr txBox="1"/>
      </xdr:nvSpPr>
      <xdr:spPr>
        <a:xfrm>
          <a:off x="9404428" y="1360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13940</xdr:rowOff>
    </xdr:from>
    <xdr:to>
      <xdr:col>46</xdr:col>
      <xdr:colOff>38100</xdr:colOff>
      <xdr:row>76</xdr:row>
      <xdr:rowOff>115540</xdr:rowOff>
    </xdr:to>
    <xdr:sp macro="" textlink="">
      <xdr:nvSpPr>
        <xdr:cNvPr id="432" name="楕円 431"/>
        <xdr:cNvSpPr/>
      </xdr:nvSpPr>
      <xdr:spPr>
        <a:xfrm>
          <a:off x="8699500" y="130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132068</xdr:rowOff>
    </xdr:from>
    <xdr:ext cx="534377" cy="259045"/>
    <xdr:sp macro="" textlink="">
      <xdr:nvSpPr>
        <xdr:cNvPr id="433" name="テキスト ボックス 432"/>
        <xdr:cNvSpPr txBox="1"/>
      </xdr:nvSpPr>
      <xdr:spPr>
        <a:xfrm>
          <a:off x="8483111" y="1281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161769</xdr:rowOff>
    </xdr:from>
    <xdr:to>
      <xdr:col>41</xdr:col>
      <xdr:colOff>101600</xdr:colOff>
      <xdr:row>72</xdr:row>
      <xdr:rowOff>91919</xdr:rowOff>
    </xdr:to>
    <xdr:sp macro="" textlink="">
      <xdr:nvSpPr>
        <xdr:cNvPr id="434" name="楕円 433"/>
        <xdr:cNvSpPr/>
      </xdr:nvSpPr>
      <xdr:spPr>
        <a:xfrm>
          <a:off x="7810500" y="1233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70</xdr:row>
      <xdr:rowOff>108446</xdr:rowOff>
    </xdr:from>
    <xdr:ext cx="599010" cy="259045"/>
    <xdr:sp macro="" textlink="">
      <xdr:nvSpPr>
        <xdr:cNvPr id="435" name="テキスト ボックス 434"/>
        <xdr:cNvSpPr txBox="1"/>
      </xdr:nvSpPr>
      <xdr:spPr>
        <a:xfrm>
          <a:off x="7561795" y="1210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12776</xdr:rowOff>
    </xdr:from>
    <xdr:to>
      <xdr:col>36</xdr:col>
      <xdr:colOff>165100</xdr:colOff>
      <xdr:row>70</xdr:row>
      <xdr:rowOff>114376</xdr:rowOff>
    </xdr:to>
    <xdr:sp macro="" textlink="">
      <xdr:nvSpPr>
        <xdr:cNvPr id="436" name="楕円 435"/>
        <xdr:cNvSpPr/>
      </xdr:nvSpPr>
      <xdr:spPr>
        <a:xfrm>
          <a:off x="6921500" y="1201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68</xdr:row>
      <xdr:rowOff>130903</xdr:rowOff>
    </xdr:from>
    <xdr:ext cx="599010" cy="259045"/>
    <xdr:sp macro="" textlink="">
      <xdr:nvSpPr>
        <xdr:cNvPr id="437" name="テキスト ボックス 436"/>
        <xdr:cNvSpPr txBox="1"/>
      </xdr:nvSpPr>
      <xdr:spPr>
        <a:xfrm>
          <a:off x="6672795" y="11789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1" name="直線コネクタ 460"/>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2" name="普通建設事業費 （ うち更新整備　）最小値テキスト"/>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3" name="直線コネクタ 462"/>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4" name="普通建設事業費 （ うち更新整備　）最大値テキスト"/>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5" name="直線コネクタ 464"/>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165646</xdr:rowOff>
    </xdr:from>
    <xdr:to>
      <xdr:col>55</xdr:col>
      <xdr:colOff>0</xdr:colOff>
      <xdr:row>96</xdr:row>
      <xdr:rowOff>51727</xdr:rowOff>
    </xdr:to>
    <xdr:cxnSp macro="">
      <xdr:nvCxnSpPr>
        <xdr:cNvPr id="466" name="直線コネクタ 465"/>
        <xdr:cNvCxnSpPr/>
      </xdr:nvCxnSpPr>
      <xdr:spPr>
        <a:xfrm flipV="1">
          <a:off x="9639300" y="16453396"/>
          <a:ext cx="838200" cy="5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152633</xdr:rowOff>
    </xdr:from>
    <xdr:ext cx="534377" cy="259045"/>
    <xdr:sp macro="" textlink="">
      <xdr:nvSpPr>
        <xdr:cNvPr id="467" name="普通建設事業費 （ うち更新整備　）平均値テキスト"/>
        <xdr:cNvSpPr txBox="1"/>
      </xdr:nvSpPr>
      <xdr:spPr>
        <a:xfrm>
          <a:off x="10528300" y="16611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68" name="フローチャート: 判断 467"/>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51727</xdr:rowOff>
    </xdr:from>
    <xdr:to>
      <xdr:col>50</xdr:col>
      <xdr:colOff>114300</xdr:colOff>
      <xdr:row>96</xdr:row>
      <xdr:rowOff>171107</xdr:rowOff>
    </xdr:to>
    <xdr:cxnSp macro="">
      <xdr:nvCxnSpPr>
        <xdr:cNvPr id="469" name="直線コネクタ 468"/>
        <xdr:cNvCxnSpPr/>
      </xdr:nvCxnSpPr>
      <xdr:spPr>
        <a:xfrm flipV="1">
          <a:off x="8750300" y="16510927"/>
          <a:ext cx="889000" cy="11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0" name="フローチャート: 判断 469"/>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98620</xdr:rowOff>
    </xdr:from>
    <xdr:ext cx="534377" cy="259045"/>
    <xdr:sp macro="" textlink="">
      <xdr:nvSpPr>
        <xdr:cNvPr id="471" name="テキスト ボックス 470"/>
        <xdr:cNvSpPr txBox="1"/>
      </xdr:nvSpPr>
      <xdr:spPr>
        <a:xfrm>
          <a:off x="9372111" y="167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171107</xdr:rowOff>
    </xdr:from>
    <xdr:to>
      <xdr:col>45</xdr:col>
      <xdr:colOff>177800</xdr:colOff>
      <xdr:row>97</xdr:row>
      <xdr:rowOff>15850</xdr:rowOff>
    </xdr:to>
    <xdr:cxnSp macro="">
      <xdr:nvCxnSpPr>
        <xdr:cNvPr id="472" name="直線コネクタ 471"/>
        <xdr:cNvCxnSpPr/>
      </xdr:nvCxnSpPr>
      <xdr:spPr>
        <a:xfrm flipV="1">
          <a:off x="7861300" y="16630307"/>
          <a:ext cx="889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433</xdr:rowOff>
    </xdr:from>
    <xdr:to>
      <xdr:col>46</xdr:col>
      <xdr:colOff>38100</xdr:colOff>
      <xdr:row>97</xdr:row>
      <xdr:rowOff>102033</xdr:rowOff>
    </xdr:to>
    <xdr:sp macro="" textlink="">
      <xdr:nvSpPr>
        <xdr:cNvPr id="473" name="フローチャート: 判断 472"/>
        <xdr:cNvSpPr/>
      </xdr:nvSpPr>
      <xdr:spPr>
        <a:xfrm>
          <a:off x="8699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93160</xdr:rowOff>
    </xdr:from>
    <xdr:ext cx="534377" cy="259045"/>
    <xdr:sp macro="" textlink="">
      <xdr:nvSpPr>
        <xdr:cNvPr id="474" name="テキスト ボックス 473"/>
        <xdr:cNvSpPr txBox="1"/>
      </xdr:nvSpPr>
      <xdr:spPr>
        <a:xfrm>
          <a:off x="8483111" y="167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126822</xdr:rowOff>
    </xdr:from>
    <xdr:to>
      <xdr:col>41</xdr:col>
      <xdr:colOff>50800</xdr:colOff>
      <xdr:row>97</xdr:row>
      <xdr:rowOff>15850</xdr:rowOff>
    </xdr:to>
    <xdr:cxnSp macro="">
      <xdr:nvCxnSpPr>
        <xdr:cNvPr id="475" name="直線コネクタ 474"/>
        <xdr:cNvCxnSpPr/>
      </xdr:nvCxnSpPr>
      <xdr:spPr>
        <a:xfrm>
          <a:off x="6972300" y="16586022"/>
          <a:ext cx="889000" cy="6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35153</xdr:rowOff>
    </xdr:from>
    <xdr:to>
      <xdr:col>41</xdr:col>
      <xdr:colOff>101600</xdr:colOff>
      <xdr:row>97</xdr:row>
      <xdr:rowOff>136753</xdr:rowOff>
    </xdr:to>
    <xdr:sp macro="" textlink="">
      <xdr:nvSpPr>
        <xdr:cNvPr id="476" name="フローチャート: 判断 475"/>
        <xdr:cNvSpPr/>
      </xdr:nvSpPr>
      <xdr:spPr>
        <a:xfrm>
          <a:off x="7810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127880</xdr:rowOff>
    </xdr:from>
    <xdr:ext cx="534377" cy="259045"/>
    <xdr:sp macro="" textlink="">
      <xdr:nvSpPr>
        <xdr:cNvPr id="477" name="テキスト ボックス 476"/>
        <xdr:cNvSpPr txBox="1"/>
      </xdr:nvSpPr>
      <xdr:spPr>
        <a:xfrm>
          <a:off x="7594111" y="1675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60007</xdr:rowOff>
    </xdr:from>
    <xdr:to>
      <xdr:col>36</xdr:col>
      <xdr:colOff>165100</xdr:colOff>
      <xdr:row>97</xdr:row>
      <xdr:rowOff>161607</xdr:rowOff>
    </xdr:to>
    <xdr:sp macro="" textlink="">
      <xdr:nvSpPr>
        <xdr:cNvPr id="478" name="フローチャート: 判断 477"/>
        <xdr:cNvSpPr/>
      </xdr:nvSpPr>
      <xdr:spPr>
        <a:xfrm>
          <a:off x="6921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152734</xdr:rowOff>
    </xdr:from>
    <xdr:ext cx="534377" cy="259045"/>
    <xdr:sp macro="" textlink="">
      <xdr:nvSpPr>
        <xdr:cNvPr id="479" name="テキスト ボックス 478"/>
        <xdr:cNvSpPr txBox="1"/>
      </xdr:nvSpPr>
      <xdr:spPr>
        <a:xfrm>
          <a:off x="6705111" y="167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114846</xdr:rowOff>
    </xdr:from>
    <xdr:to>
      <xdr:col>55</xdr:col>
      <xdr:colOff>50800</xdr:colOff>
      <xdr:row>96</xdr:row>
      <xdr:rowOff>44996</xdr:rowOff>
    </xdr:to>
    <xdr:sp macro="" textlink="">
      <xdr:nvSpPr>
        <xdr:cNvPr id="485" name="楕円 484"/>
        <xdr:cNvSpPr/>
      </xdr:nvSpPr>
      <xdr:spPr>
        <a:xfrm>
          <a:off x="10426700" y="1640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137723</xdr:rowOff>
    </xdr:from>
    <xdr:ext cx="534377" cy="259045"/>
    <xdr:sp macro="" textlink="">
      <xdr:nvSpPr>
        <xdr:cNvPr id="486" name="普通建設事業費 （ うち更新整備　）該当値テキスト"/>
        <xdr:cNvSpPr txBox="1"/>
      </xdr:nvSpPr>
      <xdr:spPr>
        <a:xfrm>
          <a:off x="10528300" y="162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927</xdr:rowOff>
    </xdr:from>
    <xdr:to>
      <xdr:col>50</xdr:col>
      <xdr:colOff>165100</xdr:colOff>
      <xdr:row>96</xdr:row>
      <xdr:rowOff>102527</xdr:rowOff>
    </xdr:to>
    <xdr:sp macro="" textlink="">
      <xdr:nvSpPr>
        <xdr:cNvPr id="487" name="楕円 486"/>
        <xdr:cNvSpPr/>
      </xdr:nvSpPr>
      <xdr:spPr>
        <a:xfrm>
          <a:off x="9588500" y="1646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119054</xdr:rowOff>
    </xdr:from>
    <xdr:ext cx="534377" cy="259045"/>
    <xdr:sp macro="" textlink="">
      <xdr:nvSpPr>
        <xdr:cNvPr id="488" name="テキスト ボックス 487"/>
        <xdr:cNvSpPr txBox="1"/>
      </xdr:nvSpPr>
      <xdr:spPr>
        <a:xfrm>
          <a:off x="9372111" y="1623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120307</xdr:rowOff>
    </xdr:from>
    <xdr:to>
      <xdr:col>46</xdr:col>
      <xdr:colOff>38100</xdr:colOff>
      <xdr:row>97</xdr:row>
      <xdr:rowOff>50457</xdr:rowOff>
    </xdr:to>
    <xdr:sp macro="" textlink="">
      <xdr:nvSpPr>
        <xdr:cNvPr id="489" name="楕円 488"/>
        <xdr:cNvSpPr/>
      </xdr:nvSpPr>
      <xdr:spPr>
        <a:xfrm>
          <a:off x="8699500" y="1657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66984</xdr:rowOff>
    </xdr:from>
    <xdr:ext cx="534377" cy="259045"/>
    <xdr:sp macro="" textlink="">
      <xdr:nvSpPr>
        <xdr:cNvPr id="490" name="テキスト ボックス 489"/>
        <xdr:cNvSpPr txBox="1"/>
      </xdr:nvSpPr>
      <xdr:spPr>
        <a:xfrm>
          <a:off x="8483111" y="1635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136500</xdr:rowOff>
    </xdr:from>
    <xdr:to>
      <xdr:col>41</xdr:col>
      <xdr:colOff>101600</xdr:colOff>
      <xdr:row>97</xdr:row>
      <xdr:rowOff>66650</xdr:rowOff>
    </xdr:to>
    <xdr:sp macro="" textlink="">
      <xdr:nvSpPr>
        <xdr:cNvPr id="491" name="楕円 490"/>
        <xdr:cNvSpPr/>
      </xdr:nvSpPr>
      <xdr:spPr>
        <a:xfrm>
          <a:off x="7810500" y="1659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83177</xdr:rowOff>
    </xdr:from>
    <xdr:ext cx="534377" cy="259045"/>
    <xdr:sp macro="" textlink="">
      <xdr:nvSpPr>
        <xdr:cNvPr id="492" name="テキスト ボックス 491"/>
        <xdr:cNvSpPr txBox="1"/>
      </xdr:nvSpPr>
      <xdr:spPr>
        <a:xfrm>
          <a:off x="7594111" y="1637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76022</xdr:rowOff>
    </xdr:from>
    <xdr:to>
      <xdr:col>36</xdr:col>
      <xdr:colOff>165100</xdr:colOff>
      <xdr:row>97</xdr:row>
      <xdr:rowOff>6172</xdr:rowOff>
    </xdr:to>
    <xdr:sp macro="" textlink="">
      <xdr:nvSpPr>
        <xdr:cNvPr id="493" name="楕円 492"/>
        <xdr:cNvSpPr/>
      </xdr:nvSpPr>
      <xdr:spPr>
        <a:xfrm>
          <a:off x="6921500" y="1653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22699</xdr:rowOff>
    </xdr:from>
    <xdr:ext cx="534377" cy="259045"/>
    <xdr:sp macro="" textlink="">
      <xdr:nvSpPr>
        <xdr:cNvPr id="494" name="テキスト ボックス 493"/>
        <xdr:cNvSpPr txBox="1"/>
      </xdr:nvSpPr>
      <xdr:spPr>
        <a:xfrm>
          <a:off x="6705111" y="1631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139662</xdr:rowOff>
    </xdr:from>
    <xdr:to>
      <xdr:col>85</xdr:col>
      <xdr:colOff>126364</xdr:colOff>
      <xdr:row>39</xdr:row>
      <xdr:rowOff>44450</xdr:rowOff>
    </xdr:to>
    <xdr:cxnSp macro="">
      <xdr:nvCxnSpPr>
        <xdr:cNvPr id="518" name="直線コネクタ 517"/>
        <xdr:cNvCxnSpPr/>
      </xdr:nvCxnSpPr>
      <xdr:spPr>
        <a:xfrm flipV="1">
          <a:off x="16317595" y="5797512"/>
          <a:ext cx="1269" cy="933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59758</xdr:rowOff>
    </xdr:from>
    <xdr:ext cx="249299" cy="259045"/>
    <xdr:sp macro="" textlink="">
      <xdr:nvSpPr>
        <xdr:cNvPr id="519" name="災害復旧事業費最小値テキスト"/>
        <xdr:cNvSpPr txBox="1"/>
      </xdr:nvSpPr>
      <xdr:spPr>
        <a:xfrm>
          <a:off x="16370300" y="67463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86339</xdr:rowOff>
    </xdr:from>
    <xdr:ext cx="534377" cy="259045"/>
    <xdr:sp macro="" textlink="">
      <xdr:nvSpPr>
        <xdr:cNvPr id="521" name="災害復旧事業費最大値テキスト"/>
        <xdr:cNvSpPr txBox="1"/>
      </xdr:nvSpPr>
      <xdr:spPr>
        <a:xfrm>
          <a:off x="16370300" y="557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139662</xdr:rowOff>
    </xdr:from>
    <xdr:to>
      <xdr:col>86</xdr:col>
      <xdr:colOff>25400</xdr:colOff>
      <xdr:row>33</xdr:row>
      <xdr:rowOff>139662</xdr:rowOff>
    </xdr:to>
    <xdr:cxnSp macro="">
      <xdr:nvCxnSpPr>
        <xdr:cNvPr id="522" name="直線コネクタ 521"/>
        <xdr:cNvCxnSpPr/>
      </xdr:nvCxnSpPr>
      <xdr:spPr>
        <a:xfrm>
          <a:off x="16230600" y="579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134709</xdr:rowOff>
    </xdr:from>
    <xdr:to>
      <xdr:col>85</xdr:col>
      <xdr:colOff>127000</xdr:colOff>
      <xdr:row>38</xdr:row>
      <xdr:rowOff>144996</xdr:rowOff>
    </xdr:to>
    <xdr:cxnSp macro="">
      <xdr:nvCxnSpPr>
        <xdr:cNvPr id="523" name="直線コネクタ 522"/>
        <xdr:cNvCxnSpPr/>
      </xdr:nvCxnSpPr>
      <xdr:spPr>
        <a:xfrm flipV="1">
          <a:off x="15481300" y="6649809"/>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104208</xdr:rowOff>
    </xdr:from>
    <xdr:ext cx="469744" cy="259045"/>
    <xdr:sp macro="" textlink="">
      <xdr:nvSpPr>
        <xdr:cNvPr id="524" name="災害復旧事業費平均値テキスト"/>
        <xdr:cNvSpPr txBox="1"/>
      </xdr:nvSpPr>
      <xdr:spPr>
        <a:xfrm>
          <a:off x="16370300" y="66193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125781</xdr:rowOff>
    </xdr:from>
    <xdr:to>
      <xdr:col>85</xdr:col>
      <xdr:colOff>177800</xdr:colOff>
      <xdr:row>39</xdr:row>
      <xdr:rowOff>55931</xdr:rowOff>
    </xdr:to>
    <xdr:sp macro="" textlink="">
      <xdr:nvSpPr>
        <xdr:cNvPr id="525" name="フローチャート: 判断 524"/>
        <xdr:cNvSpPr/>
      </xdr:nvSpPr>
      <xdr:spPr>
        <a:xfrm>
          <a:off x="16268700" y="6640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109830</xdr:rowOff>
    </xdr:from>
    <xdr:to>
      <xdr:col>81</xdr:col>
      <xdr:colOff>50800</xdr:colOff>
      <xdr:row>38</xdr:row>
      <xdr:rowOff>144996</xdr:rowOff>
    </xdr:to>
    <xdr:cxnSp macro="">
      <xdr:nvCxnSpPr>
        <xdr:cNvPr id="526" name="直線コネクタ 525"/>
        <xdr:cNvCxnSpPr/>
      </xdr:nvCxnSpPr>
      <xdr:spPr>
        <a:xfrm>
          <a:off x="14592300" y="5939130"/>
          <a:ext cx="889000" cy="72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124143</xdr:rowOff>
    </xdr:from>
    <xdr:to>
      <xdr:col>81</xdr:col>
      <xdr:colOff>101600</xdr:colOff>
      <xdr:row>39</xdr:row>
      <xdr:rowOff>54293</xdr:rowOff>
    </xdr:to>
    <xdr:sp macro="" textlink="">
      <xdr:nvSpPr>
        <xdr:cNvPr id="527" name="フローチャート: 判断 526"/>
        <xdr:cNvSpPr/>
      </xdr:nvSpPr>
      <xdr:spPr>
        <a:xfrm>
          <a:off x="15430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45420</xdr:rowOff>
    </xdr:from>
    <xdr:ext cx="469744" cy="259045"/>
    <xdr:sp macro="" textlink="">
      <xdr:nvSpPr>
        <xdr:cNvPr id="528" name="テキスト ボックス 527"/>
        <xdr:cNvSpPr txBox="1"/>
      </xdr:nvSpPr>
      <xdr:spPr>
        <a:xfrm>
          <a:off x="15246428" y="6731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109830</xdr:rowOff>
    </xdr:from>
    <xdr:to>
      <xdr:col>76</xdr:col>
      <xdr:colOff>114300</xdr:colOff>
      <xdr:row>35</xdr:row>
      <xdr:rowOff>103315</xdr:rowOff>
    </xdr:to>
    <xdr:cxnSp macro="">
      <xdr:nvCxnSpPr>
        <xdr:cNvPr id="529" name="直線コネクタ 528"/>
        <xdr:cNvCxnSpPr/>
      </xdr:nvCxnSpPr>
      <xdr:spPr>
        <a:xfrm flipV="1">
          <a:off x="13703300" y="5939130"/>
          <a:ext cx="889000" cy="16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127229</xdr:rowOff>
    </xdr:from>
    <xdr:to>
      <xdr:col>76</xdr:col>
      <xdr:colOff>165100</xdr:colOff>
      <xdr:row>39</xdr:row>
      <xdr:rowOff>57379</xdr:rowOff>
    </xdr:to>
    <xdr:sp macro="" textlink="">
      <xdr:nvSpPr>
        <xdr:cNvPr id="530" name="フローチャート: 判断 529"/>
        <xdr:cNvSpPr/>
      </xdr:nvSpPr>
      <xdr:spPr>
        <a:xfrm>
          <a:off x="14541500" y="66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48506</xdr:rowOff>
    </xdr:from>
    <xdr:ext cx="378565" cy="259045"/>
    <xdr:sp macro="" textlink="">
      <xdr:nvSpPr>
        <xdr:cNvPr id="531" name="テキスト ボックス 530"/>
        <xdr:cNvSpPr txBox="1"/>
      </xdr:nvSpPr>
      <xdr:spPr>
        <a:xfrm>
          <a:off x="14403017" y="6735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9627</xdr:rowOff>
    </xdr:from>
    <xdr:to>
      <xdr:col>71</xdr:col>
      <xdr:colOff>177800</xdr:colOff>
      <xdr:row>35</xdr:row>
      <xdr:rowOff>103315</xdr:rowOff>
    </xdr:to>
    <xdr:cxnSp macro="">
      <xdr:nvCxnSpPr>
        <xdr:cNvPr id="532" name="直線コネクタ 531"/>
        <xdr:cNvCxnSpPr/>
      </xdr:nvCxnSpPr>
      <xdr:spPr>
        <a:xfrm>
          <a:off x="12814300" y="5324577"/>
          <a:ext cx="889000" cy="77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115951</xdr:rowOff>
    </xdr:from>
    <xdr:to>
      <xdr:col>72</xdr:col>
      <xdr:colOff>38100</xdr:colOff>
      <xdr:row>39</xdr:row>
      <xdr:rowOff>46101</xdr:rowOff>
    </xdr:to>
    <xdr:sp macro="" textlink="">
      <xdr:nvSpPr>
        <xdr:cNvPr id="533" name="フローチャート: 判断 532"/>
        <xdr:cNvSpPr/>
      </xdr:nvSpPr>
      <xdr:spPr>
        <a:xfrm>
          <a:off x="13652500" y="66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37228</xdr:rowOff>
    </xdr:from>
    <xdr:ext cx="469744" cy="259045"/>
    <xdr:sp macro="" textlink="">
      <xdr:nvSpPr>
        <xdr:cNvPr id="534" name="テキスト ボックス 533"/>
        <xdr:cNvSpPr txBox="1"/>
      </xdr:nvSpPr>
      <xdr:spPr>
        <a:xfrm>
          <a:off x="13468428" y="672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101968</xdr:rowOff>
    </xdr:from>
    <xdr:to>
      <xdr:col>67</xdr:col>
      <xdr:colOff>101600</xdr:colOff>
      <xdr:row>39</xdr:row>
      <xdr:rowOff>32118</xdr:rowOff>
    </xdr:to>
    <xdr:sp macro="" textlink="">
      <xdr:nvSpPr>
        <xdr:cNvPr id="535" name="フローチャート: 判断 534"/>
        <xdr:cNvSpPr/>
      </xdr:nvSpPr>
      <xdr:spPr>
        <a:xfrm>
          <a:off x="127635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23245</xdr:rowOff>
    </xdr:from>
    <xdr:ext cx="469744" cy="259045"/>
    <xdr:sp macro="" textlink="">
      <xdr:nvSpPr>
        <xdr:cNvPr id="536" name="テキスト ボックス 535"/>
        <xdr:cNvSpPr txBox="1"/>
      </xdr:nvSpPr>
      <xdr:spPr>
        <a:xfrm>
          <a:off x="12579428" y="670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83909</xdr:rowOff>
    </xdr:from>
    <xdr:to>
      <xdr:col>85</xdr:col>
      <xdr:colOff>177800</xdr:colOff>
      <xdr:row>39</xdr:row>
      <xdr:rowOff>14059</xdr:rowOff>
    </xdr:to>
    <xdr:sp macro="" textlink="">
      <xdr:nvSpPr>
        <xdr:cNvPr id="542" name="楕円 541"/>
        <xdr:cNvSpPr/>
      </xdr:nvSpPr>
      <xdr:spPr>
        <a:xfrm>
          <a:off x="16268700" y="659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43286</xdr:rowOff>
    </xdr:from>
    <xdr:ext cx="469744" cy="259045"/>
    <xdr:sp macro="" textlink="">
      <xdr:nvSpPr>
        <xdr:cNvPr id="543" name="災害復旧事業費該当値テキスト"/>
        <xdr:cNvSpPr txBox="1"/>
      </xdr:nvSpPr>
      <xdr:spPr>
        <a:xfrm>
          <a:off x="16370300" y="6386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94196</xdr:rowOff>
    </xdr:from>
    <xdr:to>
      <xdr:col>81</xdr:col>
      <xdr:colOff>101600</xdr:colOff>
      <xdr:row>39</xdr:row>
      <xdr:rowOff>24346</xdr:rowOff>
    </xdr:to>
    <xdr:sp macro="" textlink="">
      <xdr:nvSpPr>
        <xdr:cNvPr id="544" name="楕円 543"/>
        <xdr:cNvSpPr/>
      </xdr:nvSpPr>
      <xdr:spPr>
        <a:xfrm>
          <a:off x="15430500" y="660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40873</xdr:rowOff>
    </xdr:from>
    <xdr:ext cx="469744" cy="259045"/>
    <xdr:sp macro="" textlink="">
      <xdr:nvSpPr>
        <xdr:cNvPr id="545" name="テキスト ボックス 544"/>
        <xdr:cNvSpPr txBox="1"/>
      </xdr:nvSpPr>
      <xdr:spPr>
        <a:xfrm>
          <a:off x="15246428" y="6384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59030</xdr:rowOff>
    </xdr:from>
    <xdr:to>
      <xdr:col>76</xdr:col>
      <xdr:colOff>165100</xdr:colOff>
      <xdr:row>34</xdr:row>
      <xdr:rowOff>160630</xdr:rowOff>
    </xdr:to>
    <xdr:sp macro="" textlink="">
      <xdr:nvSpPr>
        <xdr:cNvPr id="546" name="楕円 545"/>
        <xdr:cNvSpPr/>
      </xdr:nvSpPr>
      <xdr:spPr>
        <a:xfrm>
          <a:off x="14541500" y="588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5707</xdr:rowOff>
    </xdr:from>
    <xdr:ext cx="534377" cy="259045"/>
    <xdr:sp macro="" textlink="">
      <xdr:nvSpPr>
        <xdr:cNvPr id="547" name="テキスト ボックス 546"/>
        <xdr:cNvSpPr txBox="1"/>
      </xdr:nvSpPr>
      <xdr:spPr>
        <a:xfrm>
          <a:off x="14325111" y="566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52515</xdr:rowOff>
    </xdr:from>
    <xdr:to>
      <xdr:col>72</xdr:col>
      <xdr:colOff>38100</xdr:colOff>
      <xdr:row>35</xdr:row>
      <xdr:rowOff>154115</xdr:rowOff>
    </xdr:to>
    <xdr:sp macro="" textlink="">
      <xdr:nvSpPr>
        <xdr:cNvPr id="548" name="楕円 547"/>
        <xdr:cNvSpPr/>
      </xdr:nvSpPr>
      <xdr:spPr>
        <a:xfrm>
          <a:off x="13652500" y="605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170642</xdr:rowOff>
    </xdr:from>
    <xdr:ext cx="534377" cy="259045"/>
    <xdr:sp macro="" textlink="">
      <xdr:nvSpPr>
        <xdr:cNvPr id="549" name="テキスト ボックス 548"/>
        <xdr:cNvSpPr txBox="1"/>
      </xdr:nvSpPr>
      <xdr:spPr>
        <a:xfrm>
          <a:off x="13436111" y="582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130277</xdr:rowOff>
    </xdr:from>
    <xdr:to>
      <xdr:col>67</xdr:col>
      <xdr:colOff>101600</xdr:colOff>
      <xdr:row>31</xdr:row>
      <xdr:rowOff>60427</xdr:rowOff>
    </xdr:to>
    <xdr:sp macro="" textlink="">
      <xdr:nvSpPr>
        <xdr:cNvPr id="550" name="楕円 549"/>
        <xdr:cNvSpPr/>
      </xdr:nvSpPr>
      <xdr:spPr>
        <a:xfrm>
          <a:off x="12763500" y="527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76954</xdr:rowOff>
    </xdr:from>
    <xdr:ext cx="534377" cy="259045"/>
    <xdr:sp macro="" textlink="">
      <xdr:nvSpPr>
        <xdr:cNvPr id="551" name="テキスト ボックス 550"/>
        <xdr:cNvSpPr txBox="1"/>
      </xdr:nvSpPr>
      <xdr:spPr>
        <a:xfrm>
          <a:off x="12547111" y="504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4" name="直線コネクタ 623"/>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5" name="公債費最小値テキスト"/>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6" name="直線コネクタ 625"/>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7" name="公債費最大値テキスト"/>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8" name="直線コネクタ 627"/>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45555</xdr:rowOff>
    </xdr:from>
    <xdr:to>
      <xdr:col>85</xdr:col>
      <xdr:colOff>127000</xdr:colOff>
      <xdr:row>76</xdr:row>
      <xdr:rowOff>96698</xdr:rowOff>
    </xdr:to>
    <xdr:cxnSp macro="">
      <xdr:nvCxnSpPr>
        <xdr:cNvPr id="629" name="直線コネクタ 628"/>
        <xdr:cNvCxnSpPr/>
      </xdr:nvCxnSpPr>
      <xdr:spPr>
        <a:xfrm flipV="1">
          <a:off x="15481300" y="13075755"/>
          <a:ext cx="838200" cy="5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27081</xdr:rowOff>
    </xdr:from>
    <xdr:ext cx="534377" cy="259045"/>
    <xdr:sp macro="" textlink="">
      <xdr:nvSpPr>
        <xdr:cNvPr id="630" name="公債費平均値テキスト"/>
        <xdr:cNvSpPr txBox="1"/>
      </xdr:nvSpPr>
      <xdr:spPr>
        <a:xfrm>
          <a:off x="16370300" y="13057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1" name="フローチャート: 判断 630"/>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27191</xdr:rowOff>
    </xdr:from>
    <xdr:to>
      <xdr:col>81</xdr:col>
      <xdr:colOff>50800</xdr:colOff>
      <xdr:row>76</xdr:row>
      <xdr:rowOff>96698</xdr:rowOff>
    </xdr:to>
    <xdr:cxnSp macro="">
      <xdr:nvCxnSpPr>
        <xdr:cNvPr id="632" name="直線コネクタ 631"/>
        <xdr:cNvCxnSpPr/>
      </xdr:nvCxnSpPr>
      <xdr:spPr>
        <a:xfrm>
          <a:off x="14592300" y="13057391"/>
          <a:ext cx="889000" cy="6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3" name="フローチャート: 判断 632"/>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145814</xdr:rowOff>
    </xdr:from>
    <xdr:ext cx="534377" cy="259045"/>
    <xdr:sp macro="" textlink="">
      <xdr:nvSpPr>
        <xdr:cNvPr id="634" name="テキスト ボックス 633"/>
        <xdr:cNvSpPr txBox="1"/>
      </xdr:nvSpPr>
      <xdr:spPr>
        <a:xfrm>
          <a:off x="15214111" y="1317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27191</xdr:rowOff>
    </xdr:from>
    <xdr:to>
      <xdr:col>76</xdr:col>
      <xdr:colOff>114300</xdr:colOff>
      <xdr:row>76</xdr:row>
      <xdr:rowOff>73813</xdr:rowOff>
    </xdr:to>
    <xdr:cxnSp macro="">
      <xdr:nvCxnSpPr>
        <xdr:cNvPr id="635" name="直線コネクタ 634"/>
        <xdr:cNvCxnSpPr/>
      </xdr:nvCxnSpPr>
      <xdr:spPr>
        <a:xfrm flipV="1">
          <a:off x="13703300" y="13057391"/>
          <a:ext cx="889000" cy="4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49518</xdr:rowOff>
    </xdr:from>
    <xdr:to>
      <xdr:col>76</xdr:col>
      <xdr:colOff>165100</xdr:colOff>
      <xdr:row>76</xdr:row>
      <xdr:rowOff>151118</xdr:rowOff>
    </xdr:to>
    <xdr:sp macro="" textlink="">
      <xdr:nvSpPr>
        <xdr:cNvPr id="636" name="フローチャート: 判断 635"/>
        <xdr:cNvSpPr/>
      </xdr:nvSpPr>
      <xdr:spPr>
        <a:xfrm>
          <a:off x="14541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142245</xdr:rowOff>
    </xdr:from>
    <xdr:ext cx="534377" cy="259045"/>
    <xdr:sp macro="" textlink="">
      <xdr:nvSpPr>
        <xdr:cNvPr id="637" name="テキスト ボックス 636"/>
        <xdr:cNvSpPr txBox="1"/>
      </xdr:nvSpPr>
      <xdr:spPr>
        <a:xfrm>
          <a:off x="14325111" y="131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48425</xdr:rowOff>
    </xdr:from>
    <xdr:to>
      <xdr:col>71</xdr:col>
      <xdr:colOff>177800</xdr:colOff>
      <xdr:row>76</xdr:row>
      <xdr:rowOff>73813</xdr:rowOff>
    </xdr:to>
    <xdr:cxnSp macro="">
      <xdr:nvCxnSpPr>
        <xdr:cNvPr id="638" name="直線コネクタ 637"/>
        <xdr:cNvCxnSpPr/>
      </xdr:nvCxnSpPr>
      <xdr:spPr>
        <a:xfrm>
          <a:off x="12814300" y="13078625"/>
          <a:ext cx="889000" cy="2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58902</xdr:rowOff>
    </xdr:from>
    <xdr:to>
      <xdr:col>72</xdr:col>
      <xdr:colOff>38100</xdr:colOff>
      <xdr:row>76</xdr:row>
      <xdr:rowOff>160502</xdr:rowOff>
    </xdr:to>
    <xdr:sp macro="" textlink="">
      <xdr:nvSpPr>
        <xdr:cNvPr id="639" name="フローチャート: 判断 638"/>
        <xdr:cNvSpPr/>
      </xdr:nvSpPr>
      <xdr:spPr>
        <a:xfrm>
          <a:off x="13652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151629</xdr:rowOff>
    </xdr:from>
    <xdr:ext cx="534377" cy="259045"/>
    <xdr:sp macro="" textlink="">
      <xdr:nvSpPr>
        <xdr:cNvPr id="640" name="テキスト ボックス 639"/>
        <xdr:cNvSpPr txBox="1"/>
      </xdr:nvSpPr>
      <xdr:spPr>
        <a:xfrm>
          <a:off x="13436111" y="131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64427</xdr:rowOff>
    </xdr:from>
    <xdr:to>
      <xdr:col>67</xdr:col>
      <xdr:colOff>101600</xdr:colOff>
      <xdr:row>76</xdr:row>
      <xdr:rowOff>166027</xdr:rowOff>
    </xdr:to>
    <xdr:sp macro="" textlink="">
      <xdr:nvSpPr>
        <xdr:cNvPr id="641" name="フローチャート: 判断 640"/>
        <xdr:cNvSpPr/>
      </xdr:nvSpPr>
      <xdr:spPr>
        <a:xfrm>
          <a:off x="12763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157154</xdr:rowOff>
    </xdr:from>
    <xdr:ext cx="534377" cy="259045"/>
    <xdr:sp macro="" textlink="">
      <xdr:nvSpPr>
        <xdr:cNvPr id="642" name="テキスト ボックス 641"/>
        <xdr:cNvSpPr txBox="1"/>
      </xdr:nvSpPr>
      <xdr:spPr>
        <a:xfrm>
          <a:off x="12547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166205</xdr:rowOff>
    </xdr:from>
    <xdr:to>
      <xdr:col>85</xdr:col>
      <xdr:colOff>177800</xdr:colOff>
      <xdr:row>76</xdr:row>
      <xdr:rowOff>96355</xdr:rowOff>
    </xdr:to>
    <xdr:sp macro="" textlink="">
      <xdr:nvSpPr>
        <xdr:cNvPr id="648" name="楕円 647"/>
        <xdr:cNvSpPr/>
      </xdr:nvSpPr>
      <xdr:spPr>
        <a:xfrm>
          <a:off x="16268700" y="1302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17632</xdr:rowOff>
    </xdr:from>
    <xdr:ext cx="534377" cy="259045"/>
    <xdr:sp macro="" textlink="">
      <xdr:nvSpPr>
        <xdr:cNvPr id="649" name="公債費該当値テキスト"/>
        <xdr:cNvSpPr txBox="1"/>
      </xdr:nvSpPr>
      <xdr:spPr>
        <a:xfrm>
          <a:off x="16370300" y="1287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45898</xdr:rowOff>
    </xdr:from>
    <xdr:to>
      <xdr:col>81</xdr:col>
      <xdr:colOff>101600</xdr:colOff>
      <xdr:row>76</xdr:row>
      <xdr:rowOff>147498</xdr:rowOff>
    </xdr:to>
    <xdr:sp macro="" textlink="">
      <xdr:nvSpPr>
        <xdr:cNvPr id="650" name="楕円 649"/>
        <xdr:cNvSpPr/>
      </xdr:nvSpPr>
      <xdr:spPr>
        <a:xfrm>
          <a:off x="15430500" y="1307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164025</xdr:rowOff>
    </xdr:from>
    <xdr:ext cx="534377" cy="259045"/>
    <xdr:sp macro="" textlink="">
      <xdr:nvSpPr>
        <xdr:cNvPr id="651" name="テキスト ボックス 650"/>
        <xdr:cNvSpPr txBox="1"/>
      </xdr:nvSpPr>
      <xdr:spPr>
        <a:xfrm>
          <a:off x="15214111" y="1285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147841</xdr:rowOff>
    </xdr:from>
    <xdr:to>
      <xdr:col>76</xdr:col>
      <xdr:colOff>165100</xdr:colOff>
      <xdr:row>76</xdr:row>
      <xdr:rowOff>77991</xdr:rowOff>
    </xdr:to>
    <xdr:sp macro="" textlink="">
      <xdr:nvSpPr>
        <xdr:cNvPr id="652" name="楕円 651"/>
        <xdr:cNvSpPr/>
      </xdr:nvSpPr>
      <xdr:spPr>
        <a:xfrm>
          <a:off x="14541500" y="1300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94518</xdr:rowOff>
    </xdr:from>
    <xdr:ext cx="534377" cy="259045"/>
    <xdr:sp macro="" textlink="">
      <xdr:nvSpPr>
        <xdr:cNvPr id="653" name="テキスト ボックス 652"/>
        <xdr:cNvSpPr txBox="1"/>
      </xdr:nvSpPr>
      <xdr:spPr>
        <a:xfrm>
          <a:off x="14325111" y="1278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23013</xdr:rowOff>
    </xdr:from>
    <xdr:to>
      <xdr:col>72</xdr:col>
      <xdr:colOff>38100</xdr:colOff>
      <xdr:row>76</xdr:row>
      <xdr:rowOff>124613</xdr:rowOff>
    </xdr:to>
    <xdr:sp macro="" textlink="">
      <xdr:nvSpPr>
        <xdr:cNvPr id="654" name="楕円 653"/>
        <xdr:cNvSpPr/>
      </xdr:nvSpPr>
      <xdr:spPr>
        <a:xfrm>
          <a:off x="13652500" y="1305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141140</xdr:rowOff>
    </xdr:from>
    <xdr:ext cx="534377" cy="259045"/>
    <xdr:sp macro="" textlink="">
      <xdr:nvSpPr>
        <xdr:cNvPr id="655" name="テキスト ボックス 654"/>
        <xdr:cNvSpPr txBox="1"/>
      </xdr:nvSpPr>
      <xdr:spPr>
        <a:xfrm>
          <a:off x="13436111" y="1282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169075</xdr:rowOff>
    </xdr:from>
    <xdr:to>
      <xdr:col>67</xdr:col>
      <xdr:colOff>101600</xdr:colOff>
      <xdr:row>76</xdr:row>
      <xdr:rowOff>99225</xdr:rowOff>
    </xdr:to>
    <xdr:sp macro="" textlink="">
      <xdr:nvSpPr>
        <xdr:cNvPr id="656" name="楕円 655"/>
        <xdr:cNvSpPr/>
      </xdr:nvSpPr>
      <xdr:spPr>
        <a:xfrm>
          <a:off x="12763500" y="1302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115752</xdr:rowOff>
    </xdr:from>
    <xdr:ext cx="534377" cy="259045"/>
    <xdr:sp macro="" textlink="">
      <xdr:nvSpPr>
        <xdr:cNvPr id="657" name="テキスト ボックス 656"/>
        <xdr:cNvSpPr txBox="1"/>
      </xdr:nvSpPr>
      <xdr:spPr>
        <a:xfrm>
          <a:off x="12547111" y="1280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1" name="直線コネクタ 680"/>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2" name="積立金最小値テキスト"/>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3" name="直線コネクタ 682"/>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4" name="積立金最大値テキスト"/>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5" name="直線コネクタ 684"/>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105880</xdr:rowOff>
    </xdr:from>
    <xdr:to>
      <xdr:col>85</xdr:col>
      <xdr:colOff>127000</xdr:colOff>
      <xdr:row>98</xdr:row>
      <xdr:rowOff>43878</xdr:rowOff>
    </xdr:to>
    <xdr:cxnSp macro="">
      <xdr:nvCxnSpPr>
        <xdr:cNvPr id="686" name="直線コネクタ 685"/>
        <xdr:cNvCxnSpPr/>
      </xdr:nvCxnSpPr>
      <xdr:spPr>
        <a:xfrm>
          <a:off x="15481300" y="16393630"/>
          <a:ext cx="838200" cy="45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94987</xdr:rowOff>
    </xdr:from>
    <xdr:ext cx="534377" cy="259045"/>
    <xdr:sp macro="" textlink="">
      <xdr:nvSpPr>
        <xdr:cNvPr id="687" name="積立金平均値テキスト"/>
        <xdr:cNvSpPr txBox="1"/>
      </xdr:nvSpPr>
      <xdr:spPr>
        <a:xfrm>
          <a:off x="16370300" y="1655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8" name="フローチャート: 判断 687"/>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105880</xdr:rowOff>
    </xdr:from>
    <xdr:to>
      <xdr:col>81</xdr:col>
      <xdr:colOff>50800</xdr:colOff>
      <xdr:row>96</xdr:row>
      <xdr:rowOff>165112</xdr:rowOff>
    </xdr:to>
    <xdr:cxnSp macro="">
      <xdr:nvCxnSpPr>
        <xdr:cNvPr id="689" name="直線コネクタ 688"/>
        <xdr:cNvCxnSpPr/>
      </xdr:nvCxnSpPr>
      <xdr:spPr>
        <a:xfrm flipV="1">
          <a:off x="14592300" y="16393630"/>
          <a:ext cx="889000" cy="23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90" name="フローチャート: 判断 689"/>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140580</xdr:rowOff>
    </xdr:from>
    <xdr:ext cx="534377" cy="259045"/>
    <xdr:sp macro="" textlink="">
      <xdr:nvSpPr>
        <xdr:cNvPr id="691" name="テキスト ボックス 690"/>
        <xdr:cNvSpPr txBox="1"/>
      </xdr:nvSpPr>
      <xdr:spPr>
        <a:xfrm>
          <a:off x="15214111" y="1677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64199</xdr:rowOff>
    </xdr:from>
    <xdr:to>
      <xdr:col>76</xdr:col>
      <xdr:colOff>114300</xdr:colOff>
      <xdr:row>96</xdr:row>
      <xdr:rowOff>165112</xdr:rowOff>
    </xdr:to>
    <xdr:cxnSp macro="">
      <xdr:nvCxnSpPr>
        <xdr:cNvPr id="692" name="直線コネクタ 691"/>
        <xdr:cNvCxnSpPr/>
      </xdr:nvCxnSpPr>
      <xdr:spPr>
        <a:xfrm>
          <a:off x="13703300" y="16523399"/>
          <a:ext cx="889000" cy="10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142494</xdr:rowOff>
    </xdr:from>
    <xdr:to>
      <xdr:col>76</xdr:col>
      <xdr:colOff>165100</xdr:colOff>
      <xdr:row>98</xdr:row>
      <xdr:rowOff>72644</xdr:rowOff>
    </xdr:to>
    <xdr:sp macro="" textlink="">
      <xdr:nvSpPr>
        <xdr:cNvPr id="693" name="フローチャート: 判断 692"/>
        <xdr:cNvSpPr/>
      </xdr:nvSpPr>
      <xdr:spPr>
        <a:xfrm>
          <a:off x="14541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63771</xdr:rowOff>
    </xdr:from>
    <xdr:ext cx="534377" cy="259045"/>
    <xdr:sp macro="" textlink="">
      <xdr:nvSpPr>
        <xdr:cNvPr id="694" name="テキスト ボックス 693"/>
        <xdr:cNvSpPr txBox="1"/>
      </xdr:nvSpPr>
      <xdr:spPr>
        <a:xfrm>
          <a:off x="14325111" y="1686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133553</xdr:rowOff>
    </xdr:from>
    <xdr:to>
      <xdr:col>71</xdr:col>
      <xdr:colOff>177800</xdr:colOff>
      <xdr:row>96</xdr:row>
      <xdr:rowOff>64199</xdr:rowOff>
    </xdr:to>
    <xdr:cxnSp macro="">
      <xdr:nvCxnSpPr>
        <xdr:cNvPr id="695" name="直線コネクタ 694"/>
        <xdr:cNvCxnSpPr/>
      </xdr:nvCxnSpPr>
      <xdr:spPr>
        <a:xfrm>
          <a:off x="12814300" y="16078403"/>
          <a:ext cx="889000" cy="44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22047</xdr:rowOff>
    </xdr:from>
    <xdr:to>
      <xdr:col>72</xdr:col>
      <xdr:colOff>38100</xdr:colOff>
      <xdr:row>98</xdr:row>
      <xdr:rowOff>123647</xdr:rowOff>
    </xdr:to>
    <xdr:sp macro="" textlink="">
      <xdr:nvSpPr>
        <xdr:cNvPr id="696" name="フローチャート: 判断 695"/>
        <xdr:cNvSpPr/>
      </xdr:nvSpPr>
      <xdr:spPr>
        <a:xfrm>
          <a:off x="13652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114774</xdr:rowOff>
    </xdr:from>
    <xdr:ext cx="534377" cy="259045"/>
    <xdr:sp macro="" textlink="">
      <xdr:nvSpPr>
        <xdr:cNvPr id="697" name="テキスト ボックス 696"/>
        <xdr:cNvSpPr txBox="1"/>
      </xdr:nvSpPr>
      <xdr:spPr>
        <a:xfrm>
          <a:off x="13436111" y="1691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28284</xdr:rowOff>
    </xdr:from>
    <xdr:to>
      <xdr:col>67</xdr:col>
      <xdr:colOff>101600</xdr:colOff>
      <xdr:row>98</xdr:row>
      <xdr:rowOff>129884</xdr:rowOff>
    </xdr:to>
    <xdr:sp macro="" textlink="">
      <xdr:nvSpPr>
        <xdr:cNvPr id="698" name="フローチャート: 判断 697"/>
        <xdr:cNvSpPr/>
      </xdr:nvSpPr>
      <xdr:spPr>
        <a:xfrm>
          <a:off x="12763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121011</xdr:rowOff>
    </xdr:from>
    <xdr:ext cx="534377" cy="259045"/>
    <xdr:sp macro="" textlink="">
      <xdr:nvSpPr>
        <xdr:cNvPr id="699" name="テキスト ボックス 698"/>
        <xdr:cNvSpPr txBox="1"/>
      </xdr:nvSpPr>
      <xdr:spPr>
        <a:xfrm>
          <a:off x="12547111"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164528</xdr:rowOff>
    </xdr:from>
    <xdr:to>
      <xdr:col>85</xdr:col>
      <xdr:colOff>177800</xdr:colOff>
      <xdr:row>98</xdr:row>
      <xdr:rowOff>94678</xdr:rowOff>
    </xdr:to>
    <xdr:sp macro="" textlink="">
      <xdr:nvSpPr>
        <xdr:cNvPr id="705" name="楕円 704"/>
        <xdr:cNvSpPr/>
      </xdr:nvSpPr>
      <xdr:spPr>
        <a:xfrm>
          <a:off x="16268700" y="1679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142955</xdr:rowOff>
    </xdr:from>
    <xdr:ext cx="534377" cy="259045"/>
    <xdr:sp macro="" textlink="">
      <xdr:nvSpPr>
        <xdr:cNvPr id="706" name="積立金該当値テキスト"/>
        <xdr:cNvSpPr txBox="1"/>
      </xdr:nvSpPr>
      <xdr:spPr>
        <a:xfrm>
          <a:off x="16370300" y="1677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55080</xdr:rowOff>
    </xdr:from>
    <xdr:to>
      <xdr:col>81</xdr:col>
      <xdr:colOff>101600</xdr:colOff>
      <xdr:row>95</xdr:row>
      <xdr:rowOff>156680</xdr:rowOff>
    </xdr:to>
    <xdr:sp macro="" textlink="">
      <xdr:nvSpPr>
        <xdr:cNvPr id="707" name="楕円 706"/>
        <xdr:cNvSpPr/>
      </xdr:nvSpPr>
      <xdr:spPr>
        <a:xfrm>
          <a:off x="15430500" y="163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1757</xdr:rowOff>
    </xdr:from>
    <xdr:ext cx="534377" cy="259045"/>
    <xdr:sp macro="" textlink="">
      <xdr:nvSpPr>
        <xdr:cNvPr id="708" name="テキスト ボックス 707"/>
        <xdr:cNvSpPr txBox="1"/>
      </xdr:nvSpPr>
      <xdr:spPr>
        <a:xfrm>
          <a:off x="15214111" y="1611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114312</xdr:rowOff>
    </xdr:from>
    <xdr:to>
      <xdr:col>76</xdr:col>
      <xdr:colOff>165100</xdr:colOff>
      <xdr:row>97</xdr:row>
      <xdr:rowOff>44462</xdr:rowOff>
    </xdr:to>
    <xdr:sp macro="" textlink="">
      <xdr:nvSpPr>
        <xdr:cNvPr id="709" name="楕円 708"/>
        <xdr:cNvSpPr/>
      </xdr:nvSpPr>
      <xdr:spPr>
        <a:xfrm>
          <a:off x="14541500" y="1657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60989</xdr:rowOff>
    </xdr:from>
    <xdr:ext cx="534377" cy="259045"/>
    <xdr:sp macro="" textlink="">
      <xdr:nvSpPr>
        <xdr:cNvPr id="710" name="テキスト ボックス 709"/>
        <xdr:cNvSpPr txBox="1"/>
      </xdr:nvSpPr>
      <xdr:spPr>
        <a:xfrm>
          <a:off x="14325111" y="1634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13399</xdr:rowOff>
    </xdr:from>
    <xdr:to>
      <xdr:col>72</xdr:col>
      <xdr:colOff>38100</xdr:colOff>
      <xdr:row>96</xdr:row>
      <xdr:rowOff>114999</xdr:rowOff>
    </xdr:to>
    <xdr:sp macro="" textlink="">
      <xdr:nvSpPr>
        <xdr:cNvPr id="711" name="楕円 710"/>
        <xdr:cNvSpPr/>
      </xdr:nvSpPr>
      <xdr:spPr>
        <a:xfrm>
          <a:off x="13652500" y="1647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131526</xdr:rowOff>
    </xdr:from>
    <xdr:ext cx="534377" cy="259045"/>
    <xdr:sp macro="" textlink="">
      <xdr:nvSpPr>
        <xdr:cNvPr id="712" name="テキスト ボックス 711"/>
        <xdr:cNvSpPr txBox="1"/>
      </xdr:nvSpPr>
      <xdr:spPr>
        <a:xfrm>
          <a:off x="13436111" y="1624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82753</xdr:rowOff>
    </xdr:from>
    <xdr:to>
      <xdr:col>67</xdr:col>
      <xdr:colOff>101600</xdr:colOff>
      <xdr:row>94</xdr:row>
      <xdr:rowOff>12903</xdr:rowOff>
    </xdr:to>
    <xdr:sp macro="" textlink="">
      <xdr:nvSpPr>
        <xdr:cNvPr id="713" name="楕円 712"/>
        <xdr:cNvSpPr/>
      </xdr:nvSpPr>
      <xdr:spPr>
        <a:xfrm>
          <a:off x="12763500" y="1602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29430</xdr:rowOff>
    </xdr:from>
    <xdr:ext cx="534377" cy="259045"/>
    <xdr:sp macro="" textlink="">
      <xdr:nvSpPr>
        <xdr:cNvPr id="714" name="テキスト ボックス 713"/>
        <xdr:cNvSpPr txBox="1"/>
      </xdr:nvSpPr>
      <xdr:spPr>
        <a:xfrm>
          <a:off x="12547111" y="1580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4" name="テキスト ボックス 73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113466</xdr:rowOff>
    </xdr:from>
    <xdr:to>
      <xdr:col>116</xdr:col>
      <xdr:colOff>62864</xdr:colOff>
      <xdr:row>39</xdr:row>
      <xdr:rowOff>98878</xdr:rowOff>
    </xdr:to>
    <xdr:cxnSp macro="">
      <xdr:nvCxnSpPr>
        <xdr:cNvPr id="740" name="直線コネクタ 739"/>
        <xdr:cNvCxnSpPr/>
      </xdr:nvCxnSpPr>
      <xdr:spPr>
        <a:xfrm flipV="1">
          <a:off x="22159595" y="5771316"/>
          <a:ext cx="1269" cy="1014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60143</xdr:rowOff>
    </xdr:from>
    <xdr:ext cx="469744" cy="259045"/>
    <xdr:sp macro="" textlink="">
      <xdr:nvSpPr>
        <xdr:cNvPr id="743" name="投資及び出資金最大値テキスト"/>
        <xdr:cNvSpPr txBox="1"/>
      </xdr:nvSpPr>
      <xdr:spPr>
        <a:xfrm>
          <a:off x="22212300" y="554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113466</xdr:rowOff>
    </xdr:from>
    <xdr:to>
      <xdr:col>116</xdr:col>
      <xdr:colOff>152400</xdr:colOff>
      <xdr:row>33</xdr:row>
      <xdr:rowOff>113466</xdr:rowOff>
    </xdr:to>
    <xdr:cxnSp macro="">
      <xdr:nvCxnSpPr>
        <xdr:cNvPr id="744" name="直線コネクタ 743"/>
        <xdr:cNvCxnSpPr/>
      </xdr:nvCxnSpPr>
      <xdr:spPr>
        <a:xfrm>
          <a:off x="22072600" y="577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59146</xdr:rowOff>
    </xdr:from>
    <xdr:to>
      <xdr:col>116</xdr:col>
      <xdr:colOff>63500</xdr:colOff>
      <xdr:row>38</xdr:row>
      <xdr:rowOff>72861</xdr:rowOff>
    </xdr:to>
    <xdr:cxnSp macro="">
      <xdr:nvCxnSpPr>
        <xdr:cNvPr id="745" name="直線コネクタ 744"/>
        <xdr:cNvCxnSpPr/>
      </xdr:nvCxnSpPr>
      <xdr:spPr>
        <a:xfrm flipV="1">
          <a:off x="21323300" y="6574246"/>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60469</xdr:rowOff>
    </xdr:from>
    <xdr:ext cx="469744" cy="259045"/>
    <xdr:sp macro="" textlink="">
      <xdr:nvSpPr>
        <xdr:cNvPr id="746" name="投資及び出資金平均値テキスト"/>
        <xdr:cNvSpPr txBox="1"/>
      </xdr:nvSpPr>
      <xdr:spPr>
        <a:xfrm>
          <a:off x="22212300" y="6575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82042</xdr:rowOff>
    </xdr:from>
    <xdr:to>
      <xdr:col>116</xdr:col>
      <xdr:colOff>114300</xdr:colOff>
      <xdr:row>39</xdr:row>
      <xdr:rowOff>12192</xdr:rowOff>
    </xdr:to>
    <xdr:sp macro="" textlink="">
      <xdr:nvSpPr>
        <xdr:cNvPr id="747" name="フローチャート: 判断 746"/>
        <xdr:cNvSpPr/>
      </xdr:nvSpPr>
      <xdr:spPr>
        <a:xfrm>
          <a:off x="22110700" y="65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72861</xdr:rowOff>
    </xdr:from>
    <xdr:to>
      <xdr:col>111</xdr:col>
      <xdr:colOff>177800</xdr:colOff>
      <xdr:row>38</xdr:row>
      <xdr:rowOff>79284</xdr:rowOff>
    </xdr:to>
    <xdr:cxnSp macro="">
      <xdr:nvCxnSpPr>
        <xdr:cNvPr id="748" name="直線コネクタ 747"/>
        <xdr:cNvCxnSpPr/>
      </xdr:nvCxnSpPr>
      <xdr:spPr>
        <a:xfrm flipV="1">
          <a:off x="20434300" y="6587961"/>
          <a:ext cx="889000" cy="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70394</xdr:rowOff>
    </xdr:from>
    <xdr:to>
      <xdr:col>112</xdr:col>
      <xdr:colOff>38100</xdr:colOff>
      <xdr:row>39</xdr:row>
      <xdr:rowOff>544</xdr:rowOff>
    </xdr:to>
    <xdr:sp macro="" textlink="">
      <xdr:nvSpPr>
        <xdr:cNvPr id="749" name="フローチャート: 判断 748"/>
        <xdr:cNvSpPr/>
      </xdr:nvSpPr>
      <xdr:spPr>
        <a:xfrm>
          <a:off x="21272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163121</xdr:rowOff>
    </xdr:from>
    <xdr:ext cx="469744" cy="259045"/>
    <xdr:sp macro="" textlink="">
      <xdr:nvSpPr>
        <xdr:cNvPr id="750" name="テキスト ボックス 749"/>
        <xdr:cNvSpPr txBox="1"/>
      </xdr:nvSpPr>
      <xdr:spPr>
        <a:xfrm>
          <a:off x="21088428" y="66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106607</xdr:rowOff>
    </xdr:from>
    <xdr:to>
      <xdr:col>107</xdr:col>
      <xdr:colOff>50800</xdr:colOff>
      <xdr:row>38</xdr:row>
      <xdr:rowOff>79284</xdr:rowOff>
    </xdr:to>
    <xdr:cxnSp macro="">
      <xdr:nvCxnSpPr>
        <xdr:cNvPr id="751" name="直線コネクタ 750"/>
        <xdr:cNvCxnSpPr/>
      </xdr:nvCxnSpPr>
      <xdr:spPr>
        <a:xfrm>
          <a:off x="19545300" y="5935907"/>
          <a:ext cx="889000" cy="65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82477</xdr:rowOff>
    </xdr:from>
    <xdr:to>
      <xdr:col>107</xdr:col>
      <xdr:colOff>101600</xdr:colOff>
      <xdr:row>39</xdr:row>
      <xdr:rowOff>12627</xdr:rowOff>
    </xdr:to>
    <xdr:sp macro="" textlink="">
      <xdr:nvSpPr>
        <xdr:cNvPr id="752" name="フローチャート: 判断 751"/>
        <xdr:cNvSpPr/>
      </xdr:nvSpPr>
      <xdr:spPr>
        <a:xfrm>
          <a:off x="20383500" y="659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3754</xdr:rowOff>
    </xdr:from>
    <xdr:ext cx="469744" cy="259045"/>
    <xdr:sp macro="" textlink="">
      <xdr:nvSpPr>
        <xdr:cNvPr id="753" name="テキスト ボックス 752"/>
        <xdr:cNvSpPr txBox="1"/>
      </xdr:nvSpPr>
      <xdr:spPr>
        <a:xfrm>
          <a:off x="20199428" y="669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21590</xdr:rowOff>
    </xdr:from>
    <xdr:to>
      <xdr:col>102</xdr:col>
      <xdr:colOff>114300</xdr:colOff>
      <xdr:row>34</xdr:row>
      <xdr:rowOff>106607</xdr:rowOff>
    </xdr:to>
    <xdr:cxnSp macro="">
      <xdr:nvCxnSpPr>
        <xdr:cNvPr id="754" name="直線コネクタ 753"/>
        <xdr:cNvCxnSpPr/>
      </xdr:nvCxnSpPr>
      <xdr:spPr>
        <a:xfrm>
          <a:off x="18656300" y="5336540"/>
          <a:ext cx="889000" cy="59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116549</xdr:rowOff>
    </xdr:from>
    <xdr:to>
      <xdr:col>102</xdr:col>
      <xdr:colOff>165100</xdr:colOff>
      <xdr:row>39</xdr:row>
      <xdr:rowOff>46699</xdr:rowOff>
    </xdr:to>
    <xdr:sp macro="" textlink="">
      <xdr:nvSpPr>
        <xdr:cNvPr id="755" name="フローチャート: 判断 754"/>
        <xdr:cNvSpPr/>
      </xdr:nvSpPr>
      <xdr:spPr>
        <a:xfrm>
          <a:off x="19494500" y="663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37826</xdr:rowOff>
    </xdr:from>
    <xdr:ext cx="378565" cy="259045"/>
    <xdr:sp macro="" textlink="">
      <xdr:nvSpPr>
        <xdr:cNvPr id="756" name="テキスト ボックス 755"/>
        <xdr:cNvSpPr txBox="1"/>
      </xdr:nvSpPr>
      <xdr:spPr>
        <a:xfrm>
          <a:off x="19356017" y="6724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118727</xdr:rowOff>
    </xdr:from>
    <xdr:to>
      <xdr:col>98</xdr:col>
      <xdr:colOff>38100</xdr:colOff>
      <xdr:row>39</xdr:row>
      <xdr:rowOff>48877</xdr:rowOff>
    </xdr:to>
    <xdr:sp macro="" textlink="">
      <xdr:nvSpPr>
        <xdr:cNvPr id="757" name="フローチャート: 判断 756"/>
        <xdr:cNvSpPr/>
      </xdr:nvSpPr>
      <xdr:spPr>
        <a:xfrm>
          <a:off x="18605500" y="66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40004</xdr:rowOff>
    </xdr:from>
    <xdr:ext cx="378565" cy="259045"/>
    <xdr:sp macro="" textlink="">
      <xdr:nvSpPr>
        <xdr:cNvPr id="758" name="テキスト ボックス 757"/>
        <xdr:cNvSpPr txBox="1"/>
      </xdr:nvSpPr>
      <xdr:spPr>
        <a:xfrm>
          <a:off x="18467017" y="672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8346</xdr:rowOff>
    </xdr:from>
    <xdr:to>
      <xdr:col>116</xdr:col>
      <xdr:colOff>114300</xdr:colOff>
      <xdr:row>38</xdr:row>
      <xdr:rowOff>109946</xdr:rowOff>
    </xdr:to>
    <xdr:sp macro="" textlink="">
      <xdr:nvSpPr>
        <xdr:cNvPr id="764" name="楕円 763"/>
        <xdr:cNvSpPr/>
      </xdr:nvSpPr>
      <xdr:spPr>
        <a:xfrm>
          <a:off x="22110700" y="652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31223</xdr:rowOff>
    </xdr:from>
    <xdr:ext cx="469744" cy="259045"/>
    <xdr:sp macro="" textlink="">
      <xdr:nvSpPr>
        <xdr:cNvPr id="765" name="投資及び出資金該当値テキスト"/>
        <xdr:cNvSpPr txBox="1"/>
      </xdr:nvSpPr>
      <xdr:spPr>
        <a:xfrm>
          <a:off x="22212300" y="637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22061</xdr:rowOff>
    </xdr:from>
    <xdr:to>
      <xdr:col>112</xdr:col>
      <xdr:colOff>38100</xdr:colOff>
      <xdr:row>38</xdr:row>
      <xdr:rowOff>123661</xdr:rowOff>
    </xdr:to>
    <xdr:sp macro="" textlink="">
      <xdr:nvSpPr>
        <xdr:cNvPr id="766" name="楕円 765"/>
        <xdr:cNvSpPr/>
      </xdr:nvSpPr>
      <xdr:spPr>
        <a:xfrm>
          <a:off x="21272500" y="653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140189</xdr:rowOff>
    </xdr:from>
    <xdr:ext cx="469744" cy="259045"/>
    <xdr:sp macro="" textlink="">
      <xdr:nvSpPr>
        <xdr:cNvPr id="767" name="テキスト ボックス 766"/>
        <xdr:cNvSpPr txBox="1"/>
      </xdr:nvSpPr>
      <xdr:spPr>
        <a:xfrm>
          <a:off x="21088428" y="6312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28484</xdr:rowOff>
    </xdr:from>
    <xdr:to>
      <xdr:col>107</xdr:col>
      <xdr:colOff>101600</xdr:colOff>
      <xdr:row>38</xdr:row>
      <xdr:rowOff>130084</xdr:rowOff>
    </xdr:to>
    <xdr:sp macro="" textlink="">
      <xdr:nvSpPr>
        <xdr:cNvPr id="768" name="楕円 767"/>
        <xdr:cNvSpPr/>
      </xdr:nvSpPr>
      <xdr:spPr>
        <a:xfrm>
          <a:off x="20383500" y="654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146611</xdr:rowOff>
    </xdr:from>
    <xdr:ext cx="469744" cy="259045"/>
    <xdr:sp macro="" textlink="">
      <xdr:nvSpPr>
        <xdr:cNvPr id="769" name="テキスト ボックス 768"/>
        <xdr:cNvSpPr txBox="1"/>
      </xdr:nvSpPr>
      <xdr:spPr>
        <a:xfrm>
          <a:off x="20199428" y="631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55807</xdr:rowOff>
    </xdr:from>
    <xdr:to>
      <xdr:col>102</xdr:col>
      <xdr:colOff>165100</xdr:colOff>
      <xdr:row>34</xdr:row>
      <xdr:rowOff>157407</xdr:rowOff>
    </xdr:to>
    <xdr:sp macro="" textlink="">
      <xdr:nvSpPr>
        <xdr:cNvPr id="770" name="楕円 769"/>
        <xdr:cNvSpPr/>
      </xdr:nvSpPr>
      <xdr:spPr>
        <a:xfrm>
          <a:off x="19494500" y="588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2484</xdr:rowOff>
    </xdr:from>
    <xdr:ext cx="469744" cy="259045"/>
    <xdr:sp macro="" textlink="">
      <xdr:nvSpPr>
        <xdr:cNvPr id="771" name="テキスト ボックス 770"/>
        <xdr:cNvSpPr txBox="1"/>
      </xdr:nvSpPr>
      <xdr:spPr>
        <a:xfrm>
          <a:off x="19310428" y="566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142240</xdr:rowOff>
    </xdr:from>
    <xdr:to>
      <xdr:col>98</xdr:col>
      <xdr:colOff>38100</xdr:colOff>
      <xdr:row>31</xdr:row>
      <xdr:rowOff>72390</xdr:rowOff>
    </xdr:to>
    <xdr:sp macro="" textlink="">
      <xdr:nvSpPr>
        <xdr:cNvPr id="772" name="楕円 771"/>
        <xdr:cNvSpPr/>
      </xdr:nvSpPr>
      <xdr:spPr>
        <a:xfrm>
          <a:off x="18605500" y="528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29</xdr:row>
      <xdr:rowOff>88917</xdr:rowOff>
    </xdr:from>
    <xdr:ext cx="534377" cy="259045"/>
    <xdr:sp macro="" textlink="">
      <xdr:nvSpPr>
        <xdr:cNvPr id="773" name="テキスト ボックス 772"/>
        <xdr:cNvSpPr txBox="1"/>
      </xdr:nvSpPr>
      <xdr:spPr>
        <a:xfrm>
          <a:off x="18389111" y="506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7" name="直線コネクタ 796"/>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800" name="貸付金最大値テキスト"/>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1" name="直線コネクタ 800"/>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67348</xdr:rowOff>
    </xdr:from>
    <xdr:to>
      <xdr:col>116</xdr:col>
      <xdr:colOff>63500</xdr:colOff>
      <xdr:row>58</xdr:row>
      <xdr:rowOff>67576</xdr:rowOff>
    </xdr:to>
    <xdr:cxnSp macro="">
      <xdr:nvCxnSpPr>
        <xdr:cNvPr id="802" name="直線コネクタ 801"/>
        <xdr:cNvCxnSpPr/>
      </xdr:nvCxnSpPr>
      <xdr:spPr>
        <a:xfrm>
          <a:off x="21323300" y="10011448"/>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64508</xdr:rowOff>
    </xdr:from>
    <xdr:ext cx="469744" cy="259045"/>
    <xdr:sp macro="" textlink="">
      <xdr:nvSpPr>
        <xdr:cNvPr id="803" name="貸付金平均値テキスト"/>
        <xdr:cNvSpPr txBox="1"/>
      </xdr:nvSpPr>
      <xdr:spPr>
        <a:xfrm>
          <a:off x="22212300" y="10008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4" name="フローチャート: 判断 803"/>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67348</xdr:rowOff>
    </xdr:from>
    <xdr:to>
      <xdr:col>111</xdr:col>
      <xdr:colOff>177800</xdr:colOff>
      <xdr:row>58</xdr:row>
      <xdr:rowOff>67614</xdr:rowOff>
    </xdr:to>
    <xdr:cxnSp macro="">
      <xdr:nvCxnSpPr>
        <xdr:cNvPr id="805" name="直線コネクタ 804"/>
        <xdr:cNvCxnSpPr/>
      </xdr:nvCxnSpPr>
      <xdr:spPr>
        <a:xfrm flipV="1">
          <a:off x="20434300" y="10011448"/>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6" name="フローチャート: 判断 805"/>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43</xdr:rowOff>
    </xdr:from>
    <xdr:ext cx="469744" cy="259045"/>
    <xdr:sp macro="" textlink="">
      <xdr:nvSpPr>
        <xdr:cNvPr id="807" name="テキスト ボックス 806"/>
        <xdr:cNvSpPr txBox="1"/>
      </xdr:nvSpPr>
      <xdr:spPr>
        <a:xfrm>
          <a:off x="21088428" y="1011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65100</xdr:rowOff>
    </xdr:from>
    <xdr:to>
      <xdr:col>107</xdr:col>
      <xdr:colOff>50800</xdr:colOff>
      <xdr:row>58</xdr:row>
      <xdr:rowOff>67614</xdr:rowOff>
    </xdr:to>
    <xdr:cxnSp macro="">
      <xdr:nvCxnSpPr>
        <xdr:cNvPr id="808" name="直線コネクタ 807"/>
        <xdr:cNvCxnSpPr/>
      </xdr:nvCxnSpPr>
      <xdr:spPr>
        <a:xfrm>
          <a:off x="19545300" y="10009200"/>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59449</xdr:rowOff>
    </xdr:from>
    <xdr:to>
      <xdr:col>107</xdr:col>
      <xdr:colOff>101600</xdr:colOff>
      <xdr:row>58</xdr:row>
      <xdr:rowOff>161049</xdr:rowOff>
    </xdr:to>
    <xdr:sp macro="" textlink="">
      <xdr:nvSpPr>
        <xdr:cNvPr id="809" name="フローチャート: 判断 808"/>
        <xdr:cNvSpPr/>
      </xdr:nvSpPr>
      <xdr:spPr>
        <a:xfrm>
          <a:off x="20383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152176</xdr:rowOff>
    </xdr:from>
    <xdr:ext cx="469744" cy="259045"/>
    <xdr:sp macro="" textlink="">
      <xdr:nvSpPr>
        <xdr:cNvPr id="810" name="テキスト ボックス 809"/>
        <xdr:cNvSpPr txBox="1"/>
      </xdr:nvSpPr>
      <xdr:spPr>
        <a:xfrm>
          <a:off x="20199428" y="1009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61823</xdr:rowOff>
    </xdr:from>
    <xdr:to>
      <xdr:col>102</xdr:col>
      <xdr:colOff>114300</xdr:colOff>
      <xdr:row>58</xdr:row>
      <xdr:rowOff>65100</xdr:rowOff>
    </xdr:to>
    <xdr:cxnSp macro="">
      <xdr:nvCxnSpPr>
        <xdr:cNvPr id="811" name="直線コネクタ 810"/>
        <xdr:cNvCxnSpPr/>
      </xdr:nvCxnSpPr>
      <xdr:spPr>
        <a:xfrm>
          <a:off x="18656300" y="10005923"/>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72441</xdr:rowOff>
    </xdr:from>
    <xdr:to>
      <xdr:col>102</xdr:col>
      <xdr:colOff>165100</xdr:colOff>
      <xdr:row>59</xdr:row>
      <xdr:rowOff>2591</xdr:rowOff>
    </xdr:to>
    <xdr:sp macro="" textlink="">
      <xdr:nvSpPr>
        <xdr:cNvPr id="812" name="フローチャート: 判断 811"/>
        <xdr:cNvSpPr/>
      </xdr:nvSpPr>
      <xdr:spPr>
        <a:xfrm>
          <a:off x="19494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165168</xdr:rowOff>
    </xdr:from>
    <xdr:ext cx="469744" cy="259045"/>
    <xdr:sp macro="" textlink="">
      <xdr:nvSpPr>
        <xdr:cNvPr id="813" name="テキスト ボックス 812"/>
        <xdr:cNvSpPr txBox="1"/>
      </xdr:nvSpPr>
      <xdr:spPr>
        <a:xfrm>
          <a:off x="19310428" y="1010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72251</xdr:rowOff>
    </xdr:from>
    <xdr:to>
      <xdr:col>98</xdr:col>
      <xdr:colOff>38100</xdr:colOff>
      <xdr:row>59</xdr:row>
      <xdr:rowOff>2401</xdr:rowOff>
    </xdr:to>
    <xdr:sp macro="" textlink="">
      <xdr:nvSpPr>
        <xdr:cNvPr id="814" name="フローチャート: 判断 813"/>
        <xdr:cNvSpPr/>
      </xdr:nvSpPr>
      <xdr:spPr>
        <a:xfrm>
          <a:off x="18605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164978</xdr:rowOff>
    </xdr:from>
    <xdr:ext cx="469744" cy="259045"/>
    <xdr:sp macro="" textlink="">
      <xdr:nvSpPr>
        <xdr:cNvPr id="815" name="テキスト ボックス 814"/>
        <xdr:cNvSpPr txBox="1"/>
      </xdr:nvSpPr>
      <xdr:spPr>
        <a:xfrm>
          <a:off x="18421428" y="1010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16776</xdr:rowOff>
    </xdr:from>
    <xdr:to>
      <xdr:col>116</xdr:col>
      <xdr:colOff>114300</xdr:colOff>
      <xdr:row>58</xdr:row>
      <xdr:rowOff>118376</xdr:rowOff>
    </xdr:to>
    <xdr:sp macro="" textlink="">
      <xdr:nvSpPr>
        <xdr:cNvPr id="821" name="楕円 820"/>
        <xdr:cNvSpPr/>
      </xdr:nvSpPr>
      <xdr:spPr>
        <a:xfrm>
          <a:off x="22110700" y="996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39653</xdr:rowOff>
    </xdr:from>
    <xdr:ext cx="469744" cy="259045"/>
    <xdr:sp macro="" textlink="">
      <xdr:nvSpPr>
        <xdr:cNvPr id="822" name="貸付金該当値テキスト"/>
        <xdr:cNvSpPr txBox="1"/>
      </xdr:nvSpPr>
      <xdr:spPr>
        <a:xfrm>
          <a:off x="22212300" y="981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16548</xdr:rowOff>
    </xdr:from>
    <xdr:to>
      <xdr:col>112</xdr:col>
      <xdr:colOff>38100</xdr:colOff>
      <xdr:row>58</xdr:row>
      <xdr:rowOff>118148</xdr:rowOff>
    </xdr:to>
    <xdr:sp macro="" textlink="">
      <xdr:nvSpPr>
        <xdr:cNvPr id="823" name="楕円 822"/>
        <xdr:cNvSpPr/>
      </xdr:nvSpPr>
      <xdr:spPr>
        <a:xfrm>
          <a:off x="21272500" y="996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134675</xdr:rowOff>
    </xdr:from>
    <xdr:ext cx="469744" cy="259045"/>
    <xdr:sp macro="" textlink="">
      <xdr:nvSpPr>
        <xdr:cNvPr id="824" name="テキスト ボックス 823"/>
        <xdr:cNvSpPr txBox="1"/>
      </xdr:nvSpPr>
      <xdr:spPr>
        <a:xfrm>
          <a:off x="21088428" y="9735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16814</xdr:rowOff>
    </xdr:from>
    <xdr:to>
      <xdr:col>107</xdr:col>
      <xdr:colOff>101600</xdr:colOff>
      <xdr:row>58</xdr:row>
      <xdr:rowOff>118414</xdr:rowOff>
    </xdr:to>
    <xdr:sp macro="" textlink="">
      <xdr:nvSpPr>
        <xdr:cNvPr id="825" name="楕円 824"/>
        <xdr:cNvSpPr/>
      </xdr:nvSpPr>
      <xdr:spPr>
        <a:xfrm>
          <a:off x="20383500" y="996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134941</xdr:rowOff>
    </xdr:from>
    <xdr:ext cx="469744" cy="259045"/>
    <xdr:sp macro="" textlink="">
      <xdr:nvSpPr>
        <xdr:cNvPr id="826" name="テキスト ボックス 825"/>
        <xdr:cNvSpPr txBox="1"/>
      </xdr:nvSpPr>
      <xdr:spPr>
        <a:xfrm>
          <a:off x="20199428" y="973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14300</xdr:rowOff>
    </xdr:from>
    <xdr:to>
      <xdr:col>102</xdr:col>
      <xdr:colOff>165100</xdr:colOff>
      <xdr:row>58</xdr:row>
      <xdr:rowOff>115900</xdr:rowOff>
    </xdr:to>
    <xdr:sp macro="" textlink="">
      <xdr:nvSpPr>
        <xdr:cNvPr id="827" name="楕円 826"/>
        <xdr:cNvSpPr/>
      </xdr:nvSpPr>
      <xdr:spPr>
        <a:xfrm>
          <a:off x="19494500" y="99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132427</xdr:rowOff>
    </xdr:from>
    <xdr:ext cx="469744" cy="259045"/>
    <xdr:sp macro="" textlink="">
      <xdr:nvSpPr>
        <xdr:cNvPr id="828" name="テキスト ボックス 827"/>
        <xdr:cNvSpPr txBox="1"/>
      </xdr:nvSpPr>
      <xdr:spPr>
        <a:xfrm>
          <a:off x="19310428" y="973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11023</xdr:rowOff>
    </xdr:from>
    <xdr:to>
      <xdr:col>98</xdr:col>
      <xdr:colOff>38100</xdr:colOff>
      <xdr:row>58</xdr:row>
      <xdr:rowOff>112623</xdr:rowOff>
    </xdr:to>
    <xdr:sp macro="" textlink="">
      <xdr:nvSpPr>
        <xdr:cNvPr id="829" name="楕円 828"/>
        <xdr:cNvSpPr/>
      </xdr:nvSpPr>
      <xdr:spPr>
        <a:xfrm>
          <a:off x="18605500" y="995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129150</xdr:rowOff>
    </xdr:from>
    <xdr:ext cx="469744" cy="259045"/>
    <xdr:sp macro="" textlink="">
      <xdr:nvSpPr>
        <xdr:cNvPr id="830" name="テキスト ボックス 829"/>
        <xdr:cNvSpPr txBox="1"/>
      </xdr:nvSpPr>
      <xdr:spPr>
        <a:xfrm>
          <a:off x="18421428" y="9730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2" name="直線コネクタ 84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3" name="テキスト ボックス 84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4" name="直線コネクタ 84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5" name="テキスト ボックス 84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6" name="直線コネクタ 84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7" name="テキスト ボックス 84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8" name="直線コネクタ 84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9" name="テキスト ボックス 84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0" name="直線コネクタ 84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1" name="テキスト ボックス 850"/>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2" name="直線コネクタ 85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3" name="テキスト ボックス 852"/>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5" name="テキスト ボックス 85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7" name="直線コネクタ 856"/>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8" name="繰出金最小値テキスト"/>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59" name="直線コネクタ 858"/>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60" name="繰出金最大値テキスト"/>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1" name="直線コネクタ 860"/>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145481</xdr:rowOff>
    </xdr:from>
    <xdr:to>
      <xdr:col>116</xdr:col>
      <xdr:colOff>63500</xdr:colOff>
      <xdr:row>78</xdr:row>
      <xdr:rowOff>47704</xdr:rowOff>
    </xdr:to>
    <xdr:cxnSp macro="">
      <xdr:nvCxnSpPr>
        <xdr:cNvPr id="862" name="直線コネクタ 861"/>
        <xdr:cNvCxnSpPr/>
      </xdr:nvCxnSpPr>
      <xdr:spPr>
        <a:xfrm flipV="1">
          <a:off x="21323300" y="13347131"/>
          <a:ext cx="838200" cy="7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42805</xdr:rowOff>
    </xdr:from>
    <xdr:ext cx="534377" cy="259045"/>
    <xdr:sp macro="" textlink="">
      <xdr:nvSpPr>
        <xdr:cNvPr id="863" name="繰出金平均値テキスト"/>
        <xdr:cNvSpPr txBox="1"/>
      </xdr:nvSpPr>
      <xdr:spPr>
        <a:xfrm>
          <a:off x="22212300" y="1290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4" name="フローチャート: 判断 863"/>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47704</xdr:rowOff>
    </xdr:from>
    <xdr:to>
      <xdr:col>111</xdr:col>
      <xdr:colOff>177800</xdr:colOff>
      <xdr:row>78</xdr:row>
      <xdr:rowOff>68442</xdr:rowOff>
    </xdr:to>
    <xdr:cxnSp macro="">
      <xdr:nvCxnSpPr>
        <xdr:cNvPr id="865" name="直線コネクタ 864"/>
        <xdr:cNvCxnSpPr/>
      </xdr:nvCxnSpPr>
      <xdr:spPr>
        <a:xfrm flipV="1">
          <a:off x="20434300" y="13420804"/>
          <a:ext cx="889000" cy="20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6" name="フローチャート: 判断 865"/>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166826</xdr:rowOff>
    </xdr:from>
    <xdr:ext cx="534377" cy="259045"/>
    <xdr:sp macro="" textlink="">
      <xdr:nvSpPr>
        <xdr:cNvPr id="867" name="テキスト ボックス 866"/>
        <xdr:cNvSpPr txBox="1"/>
      </xdr:nvSpPr>
      <xdr:spPr>
        <a:xfrm>
          <a:off x="21056111" y="1285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68442</xdr:rowOff>
    </xdr:from>
    <xdr:to>
      <xdr:col>107</xdr:col>
      <xdr:colOff>50800</xdr:colOff>
      <xdr:row>78</xdr:row>
      <xdr:rowOff>152110</xdr:rowOff>
    </xdr:to>
    <xdr:cxnSp macro="">
      <xdr:nvCxnSpPr>
        <xdr:cNvPr id="868" name="直線コネクタ 867"/>
        <xdr:cNvCxnSpPr/>
      </xdr:nvCxnSpPr>
      <xdr:spPr>
        <a:xfrm flipV="1">
          <a:off x="19545300" y="13441542"/>
          <a:ext cx="889000" cy="8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78319</xdr:rowOff>
    </xdr:from>
    <xdr:to>
      <xdr:col>107</xdr:col>
      <xdr:colOff>101600</xdr:colOff>
      <xdr:row>77</xdr:row>
      <xdr:rowOff>8469</xdr:rowOff>
    </xdr:to>
    <xdr:sp macro="" textlink="">
      <xdr:nvSpPr>
        <xdr:cNvPr id="869" name="フローチャート: 判断 868"/>
        <xdr:cNvSpPr/>
      </xdr:nvSpPr>
      <xdr:spPr>
        <a:xfrm>
          <a:off x="20383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24996</xdr:rowOff>
    </xdr:from>
    <xdr:ext cx="534377" cy="259045"/>
    <xdr:sp macro="" textlink="">
      <xdr:nvSpPr>
        <xdr:cNvPr id="870" name="テキスト ボックス 869"/>
        <xdr:cNvSpPr txBox="1"/>
      </xdr:nvSpPr>
      <xdr:spPr>
        <a:xfrm>
          <a:off x="20167111" y="1288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150411</xdr:rowOff>
    </xdr:from>
    <xdr:to>
      <xdr:col>102</xdr:col>
      <xdr:colOff>114300</xdr:colOff>
      <xdr:row>78</xdr:row>
      <xdr:rowOff>152110</xdr:rowOff>
    </xdr:to>
    <xdr:cxnSp macro="">
      <xdr:nvCxnSpPr>
        <xdr:cNvPr id="871" name="直線コネクタ 870"/>
        <xdr:cNvCxnSpPr/>
      </xdr:nvCxnSpPr>
      <xdr:spPr>
        <a:xfrm>
          <a:off x="18656300" y="13523511"/>
          <a:ext cx="889000" cy="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9544</xdr:rowOff>
    </xdr:from>
    <xdr:to>
      <xdr:col>102</xdr:col>
      <xdr:colOff>165100</xdr:colOff>
      <xdr:row>76</xdr:row>
      <xdr:rowOff>111144</xdr:rowOff>
    </xdr:to>
    <xdr:sp macro="" textlink="">
      <xdr:nvSpPr>
        <xdr:cNvPr id="872" name="フローチャート: 判断 871"/>
        <xdr:cNvSpPr/>
      </xdr:nvSpPr>
      <xdr:spPr>
        <a:xfrm>
          <a:off x="19494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127670</xdr:rowOff>
    </xdr:from>
    <xdr:ext cx="534377" cy="259045"/>
    <xdr:sp macro="" textlink="">
      <xdr:nvSpPr>
        <xdr:cNvPr id="873" name="テキスト ボックス 872"/>
        <xdr:cNvSpPr txBox="1"/>
      </xdr:nvSpPr>
      <xdr:spPr>
        <a:xfrm>
          <a:off x="19278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148042</xdr:rowOff>
    </xdr:from>
    <xdr:to>
      <xdr:col>98</xdr:col>
      <xdr:colOff>38100</xdr:colOff>
      <xdr:row>76</xdr:row>
      <xdr:rowOff>78192</xdr:rowOff>
    </xdr:to>
    <xdr:sp macro="" textlink="">
      <xdr:nvSpPr>
        <xdr:cNvPr id="874" name="フローチャート: 判断 873"/>
        <xdr:cNvSpPr/>
      </xdr:nvSpPr>
      <xdr:spPr>
        <a:xfrm>
          <a:off x="18605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94719</xdr:rowOff>
    </xdr:from>
    <xdr:ext cx="534377" cy="259045"/>
    <xdr:sp macro="" textlink="">
      <xdr:nvSpPr>
        <xdr:cNvPr id="875" name="テキスト ボックス 874"/>
        <xdr:cNvSpPr txBox="1"/>
      </xdr:nvSpPr>
      <xdr:spPr>
        <a:xfrm>
          <a:off x="18389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94681</xdr:rowOff>
    </xdr:from>
    <xdr:to>
      <xdr:col>116</xdr:col>
      <xdr:colOff>114300</xdr:colOff>
      <xdr:row>78</xdr:row>
      <xdr:rowOff>24831</xdr:rowOff>
    </xdr:to>
    <xdr:sp macro="" textlink="">
      <xdr:nvSpPr>
        <xdr:cNvPr id="881" name="楕円 880"/>
        <xdr:cNvSpPr/>
      </xdr:nvSpPr>
      <xdr:spPr>
        <a:xfrm>
          <a:off x="22110700" y="1329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73108</xdr:rowOff>
    </xdr:from>
    <xdr:ext cx="534377" cy="259045"/>
    <xdr:sp macro="" textlink="">
      <xdr:nvSpPr>
        <xdr:cNvPr id="882" name="繰出金該当値テキスト"/>
        <xdr:cNvSpPr txBox="1"/>
      </xdr:nvSpPr>
      <xdr:spPr>
        <a:xfrm>
          <a:off x="22212300" y="1327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168354</xdr:rowOff>
    </xdr:from>
    <xdr:to>
      <xdr:col>112</xdr:col>
      <xdr:colOff>38100</xdr:colOff>
      <xdr:row>78</xdr:row>
      <xdr:rowOff>98504</xdr:rowOff>
    </xdr:to>
    <xdr:sp macro="" textlink="">
      <xdr:nvSpPr>
        <xdr:cNvPr id="883" name="楕円 882"/>
        <xdr:cNvSpPr/>
      </xdr:nvSpPr>
      <xdr:spPr>
        <a:xfrm>
          <a:off x="21272500" y="1337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89631</xdr:rowOff>
    </xdr:from>
    <xdr:ext cx="534377" cy="259045"/>
    <xdr:sp macro="" textlink="">
      <xdr:nvSpPr>
        <xdr:cNvPr id="884" name="テキスト ボックス 883"/>
        <xdr:cNvSpPr txBox="1"/>
      </xdr:nvSpPr>
      <xdr:spPr>
        <a:xfrm>
          <a:off x="21056111" y="1346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17642</xdr:rowOff>
    </xdr:from>
    <xdr:to>
      <xdr:col>107</xdr:col>
      <xdr:colOff>101600</xdr:colOff>
      <xdr:row>78</xdr:row>
      <xdr:rowOff>119242</xdr:rowOff>
    </xdr:to>
    <xdr:sp macro="" textlink="">
      <xdr:nvSpPr>
        <xdr:cNvPr id="885" name="楕円 884"/>
        <xdr:cNvSpPr/>
      </xdr:nvSpPr>
      <xdr:spPr>
        <a:xfrm>
          <a:off x="20383500" y="1339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110369</xdr:rowOff>
    </xdr:from>
    <xdr:ext cx="534377" cy="259045"/>
    <xdr:sp macro="" textlink="">
      <xdr:nvSpPr>
        <xdr:cNvPr id="886" name="テキスト ボックス 885"/>
        <xdr:cNvSpPr txBox="1"/>
      </xdr:nvSpPr>
      <xdr:spPr>
        <a:xfrm>
          <a:off x="20167111" y="1348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101310</xdr:rowOff>
    </xdr:from>
    <xdr:to>
      <xdr:col>102</xdr:col>
      <xdr:colOff>165100</xdr:colOff>
      <xdr:row>79</xdr:row>
      <xdr:rowOff>31460</xdr:rowOff>
    </xdr:to>
    <xdr:sp macro="" textlink="">
      <xdr:nvSpPr>
        <xdr:cNvPr id="887" name="楕円 886"/>
        <xdr:cNvSpPr/>
      </xdr:nvSpPr>
      <xdr:spPr>
        <a:xfrm>
          <a:off x="19494500" y="1347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22587</xdr:rowOff>
    </xdr:from>
    <xdr:ext cx="534377" cy="259045"/>
    <xdr:sp macro="" textlink="">
      <xdr:nvSpPr>
        <xdr:cNvPr id="888" name="テキスト ボックス 887"/>
        <xdr:cNvSpPr txBox="1"/>
      </xdr:nvSpPr>
      <xdr:spPr>
        <a:xfrm>
          <a:off x="19278111" y="1356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99611</xdr:rowOff>
    </xdr:from>
    <xdr:to>
      <xdr:col>98</xdr:col>
      <xdr:colOff>38100</xdr:colOff>
      <xdr:row>79</xdr:row>
      <xdr:rowOff>29761</xdr:rowOff>
    </xdr:to>
    <xdr:sp macro="" textlink="">
      <xdr:nvSpPr>
        <xdr:cNvPr id="889" name="楕円 888"/>
        <xdr:cNvSpPr/>
      </xdr:nvSpPr>
      <xdr:spPr>
        <a:xfrm>
          <a:off x="18605500" y="1347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20888</xdr:rowOff>
    </xdr:from>
    <xdr:ext cx="534377" cy="259045"/>
    <xdr:sp macro="" textlink="">
      <xdr:nvSpPr>
        <xdr:cNvPr id="890" name="テキスト ボックス 889"/>
        <xdr:cNvSpPr txBox="1"/>
      </xdr:nvSpPr>
      <xdr:spPr>
        <a:xfrm>
          <a:off x="18389111" y="1356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歳出決算総額は一人当たり</a:t>
          </a:r>
          <a:r>
            <a:rPr kumimoji="1" lang="en-US" altLang="ja-JP" sz="1300">
              <a:latin typeface="ＭＳ Ｐゴシック" panose="020B0600070205080204" pitchFamily="50" charset="-128"/>
              <a:ea typeface="ＭＳ Ｐゴシック" panose="020B0600070205080204" pitchFamily="50" charset="-128"/>
            </a:rPr>
            <a:t>445,025</a:t>
          </a:r>
          <a:r>
            <a:rPr kumimoji="1" lang="ja-JP" altLang="en-US" sz="1300">
              <a:latin typeface="ＭＳ Ｐゴシック" panose="020B0600070205080204" pitchFamily="50" charset="-128"/>
              <a:ea typeface="ＭＳ Ｐゴシック" panose="020B0600070205080204" pitchFamily="50" charset="-128"/>
            </a:rPr>
            <a:t>円／人となり、昨年度の</a:t>
          </a:r>
          <a:r>
            <a:rPr kumimoji="1" lang="en-US" altLang="ja-JP" sz="1300">
              <a:latin typeface="ＭＳ Ｐゴシック" panose="020B0600070205080204" pitchFamily="50" charset="-128"/>
              <a:ea typeface="ＭＳ Ｐゴシック" panose="020B0600070205080204" pitchFamily="50" charset="-128"/>
            </a:rPr>
            <a:t>530,292</a:t>
          </a:r>
          <a:r>
            <a:rPr kumimoji="1" lang="ja-JP" altLang="en-US" sz="1300">
              <a:latin typeface="ＭＳ Ｐゴシック" panose="020B0600070205080204" pitchFamily="50" charset="-128"/>
              <a:ea typeface="ＭＳ Ｐゴシック" panose="020B0600070205080204" pitchFamily="50" charset="-128"/>
            </a:rPr>
            <a:t>円／人と比較して</a:t>
          </a:r>
          <a:r>
            <a:rPr kumimoji="1" lang="en-US" altLang="ja-JP" sz="1300">
              <a:latin typeface="ＭＳ Ｐゴシック" panose="020B0600070205080204" pitchFamily="50" charset="-128"/>
              <a:ea typeface="ＭＳ Ｐゴシック" panose="020B0600070205080204" pitchFamily="50" charset="-128"/>
            </a:rPr>
            <a:t>85,267</a:t>
          </a:r>
          <a:r>
            <a:rPr kumimoji="1" lang="ja-JP" altLang="en-US" sz="1300">
              <a:latin typeface="ＭＳ Ｐゴシック" panose="020B0600070205080204" pitchFamily="50" charset="-128"/>
              <a:ea typeface="ＭＳ Ｐゴシック" panose="020B0600070205080204" pitchFamily="50" charset="-128"/>
            </a:rPr>
            <a:t>円の減となっている。</a:t>
          </a:r>
        </a:p>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主な要因は東日本大震災復興基金交付金の皆減や、下水道事業等会計負担金及び補助金の減少、新型コロナウイルス感染症拡大防止協力金の皆減などにより補助費が一人当たり</a:t>
          </a:r>
          <a:r>
            <a:rPr kumimoji="1" lang="en-US" altLang="ja-JP" sz="1300">
              <a:latin typeface="ＭＳ Ｐゴシック" panose="020B0600070205080204" pitchFamily="50" charset="-128"/>
              <a:ea typeface="ＭＳ Ｐゴシック" panose="020B0600070205080204" pitchFamily="50" charset="-128"/>
            </a:rPr>
            <a:t>46,850</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人となり、前年度の</a:t>
          </a:r>
          <a:r>
            <a:rPr kumimoji="1" lang="en-US" altLang="ja-JP" sz="1300">
              <a:latin typeface="ＭＳ Ｐゴシック" panose="020B0600070205080204" pitchFamily="50" charset="-128"/>
              <a:ea typeface="ＭＳ Ｐゴシック" panose="020B0600070205080204" pitchFamily="50" charset="-128"/>
            </a:rPr>
            <a:t>84,603</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人から大幅減少したことや、仙台空港</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時間化に伴う仙台空港周辺環境整備交付金を積み立てた「仙台空港周辺環境整備基金積立金」及び市有地売払収入分を積み立てた「ふるさと振興基金積立金」の減少などにより積立金が一人当たり</a:t>
          </a:r>
          <a:r>
            <a:rPr kumimoji="1" lang="en-US" altLang="ja-JP" sz="1300">
              <a:latin typeface="ＭＳ Ｐゴシック" panose="020B0600070205080204" pitchFamily="50" charset="-128"/>
              <a:ea typeface="ＭＳ Ｐゴシック" panose="020B0600070205080204" pitchFamily="50" charset="-128"/>
            </a:rPr>
            <a:t>13,545</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人となり、前年度の</a:t>
          </a:r>
          <a:r>
            <a:rPr kumimoji="1" lang="en-US" altLang="ja-JP" sz="1300">
              <a:latin typeface="ＭＳ Ｐゴシック" panose="020B0600070205080204" pitchFamily="50" charset="-128"/>
              <a:ea typeface="ＭＳ Ｐゴシック" panose="020B0600070205080204" pitchFamily="50" charset="-128"/>
            </a:rPr>
            <a:t>49,163</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人から減少となったものである。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宮城県名取市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79,630
79,169
98.18
37,135,502
35,437,301
1,344,976
17,026,941
29,196,477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14884</xdr:rowOff>
    </xdr:from>
    <xdr:to>
      <xdr:col>24</xdr:col>
      <xdr:colOff>63500</xdr:colOff>
      <xdr:row>36</xdr:row>
      <xdr:rowOff>19914</xdr:rowOff>
    </xdr:to>
    <xdr:cxnSp macro="">
      <xdr:nvCxnSpPr>
        <xdr:cNvPr id="59" name="直線コネクタ 58"/>
        <xdr:cNvCxnSpPr/>
      </xdr:nvCxnSpPr>
      <xdr:spPr>
        <a:xfrm flipV="1">
          <a:off x="3797300" y="6187084"/>
          <a:ext cx="8382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51884</xdr:rowOff>
    </xdr:from>
    <xdr:ext cx="469744" cy="259045"/>
    <xdr:sp macro="" textlink="">
      <xdr:nvSpPr>
        <xdr:cNvPr id="60" name="議会費平均値テキスト"/>
        <xdr:cNvSpPr txBox="1"/>
      </xdr:nvSpPr>
      <xdr:spPr>
        <a:xfrm>
          <a:off x="4686300" y="5881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19914</xdr:rowOff>
    </xdr:from>
    <xdr:to>
      <xdr:col>19</xdr:col>
      <xdr:colOff>177800</xdr:colOff>
      <xdr:row>36</xdr:row>
      <xdr:rowOff>20371</xdr:rowOff>
    </xdr:to>
    <xdr:cxnSp macro="">
      <xdr:nvCxnSpPr>
        <xdr:cNvPr id="62" name="直線コネクタ 61"/>
        <xdr:cNvCxnSpPr/>
      </xdr:nvCxnSpPr>
      <xdr:spPr>
        <a:xfrm flipV="1">
          <a:off x="2908300" y="619211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134332</xdr:rowOff>
    </xdr:from>
    <xdr:ext cx="469744" cy="259045"/>
    <xdr:sp macro="" textlink="">
      <xdr:nvSpPr>
        <xdr:cNvPr id="64" name="テキスト ボックス 63"/>
        <xdr:cNvSpPr txBox="1"/>
      </xdr:nvSpPr>
      <xdr:spPr>
        <a:xfrm>
          <a:off x="3562428" y="579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20371</xdr:rowOff>
    </xdr:from>
    <xdr:to>
      <xdr:col>15</xdr:col>
      <xdr:colOff>50800</xdr:colOff>
      <xdr:row>36</xdr:row>
      <xdr:rowOff>109982</xdr:rowOff>
    </xdr:to>
    <xdr:cxnSp macro="">
      <xdr:nvCxnSpPr>
        <xdr:cNvPr id="65" name="直線コネクタ 64"/>
        <xdr:cNvCxnSpPr/>
      </xdr:nvCxnSpPr>
      <xdr:spPr>
        <a:xfrm flipV="1">
          <a:off x="2019300" y="6192571"/>
          <a:ext cx="889000" cy="8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36779</xdr:rowOff>
    </xdr:from>
    <xdr:to>
      <xdr:col>15</xdr:col>
      <xdr:colOff>101600</xdr:colOff>
      <xdr:row>35</xdr:row>
      <xdr:rowOff>138379</xdr:rowOff>
    </xdr:to>
    <xdr:sp macro="" textlink="">
      <xdr:nvSpPr>
        <xdr:cNvPr id="66" name="フローチャート: 判断 65"/>
        <xdr:cNvSpPr/>
      </xdr:nvSpPr>
      <xdr:spPr>
        <a:xfrm>
          <a:off x="2857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154906</xdr:rowOff>
    </xdr:from>
    <xdr:ext cx="469744" cy="259045"/>
    <xdr:sp macro="" textlink="">
      <xdr:nvSpPr>
        <xdr:cNvPr id="67" name="テキスト ボックス 66"/>
        <xdr:cNvSpPr txBox="1"/>
      </xdr:nvSpPr>
      <xdr:spPr>
        <a:xfrm>
          <a:off x="2673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48717</xdr:rowOff>
    </xdr:from>
    <xdr:to>
      <xdr:col>10</xdr:col>
      <xdr:colOff>114300</xdr:colOff>
      <xdr:row>36</xdr:row>
      <xdr:rowOff>109982</xdr:rowOff>
    </xdr:to>
    <xdr:cxnSp macro="">
      <xdr:nvCxnSpPr>
        <xdr:cNvPr id="68" name="直線コネクタ 67"/>
        <xdr:cNvCxnSpPr/>
      </xdr:nvCxnSpPr>
      <xdr:spPr>
        <a:xfrm>
          <a:off x="1130300" y="6220917"/>
          <a:ext cx="8890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27635</xdr:rowOff>
    </xdr:from>
    <xdr:to>
      <xdr:col>10</xdr:col>
      <xdr:colOff>165100</xdr:colOff>
      <xdr:row>35</xdr:row>
      <xdr:rowOff>129235</xdr:rowOff>
    </xdr:to>
    <xdr:sp macro="" textlink="">
      <xdr:nvSpPr>
        <xdr:cNvPr id="69" name="フローチャート: 判断 68"/>
        <xdr:cNvSpPr/>
      </xdr:nvSpPr>
      <xdr:spPr>
        <a:xfrm>
          <a:off x="1968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145762</xdr:rowOff>
    </xdr:from>
    <xdr:ext cx="469744" cy="259045"/>
    <xdr:sp macro="" textlink="">
      <xdr:nvSpPr>
        <xdr:cNvPr id="70" name="テキスト ボックス 69"/>
        <xdr:cNvSpPr txBox="1"/>
      </xdr:nvSpPr>
      <xdr:spPr>
        <a:xfrm>
          <a:off x="1784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macro="" textlink="">
      <xdr:nvSpPr>
        <xdr:cNvPr id="71" name="フローチャート: 判断 70"/>
        <xdr:cNvSpPr/>
      </xdr:nvSpPr>
      <xdr:spPr>
        <a:xfrm>
          <a:off x="107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119245</xdr:rowOff>
    </xdr:from>
    <xdr:ext cx="469744" cy="259045"/>
    <xdr:sp macro="" textlink="">
      <xdr:nvSpPr>
        <xdr:cNvPr id="72" name="テキスト ボックス 71"/>
        <xdr:cNvSpPr txBox="1"/>
      </xdr:nvSpPr>
      <xdr:spPr>
        <a:xfrm>
          <a:off x="895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135534</xdr:rowOff>
    </xdr:from>
    <xdr:to>
      <xdr:col>24</xdr:col>
      <xdr:colOff>114300</xdr:colOff>
      <xdr:row>36</xdr:row>
      <xdr:rowOff>65684</xdr:rowOff>
    </xdr:to>
    <xdr:sp macro="" textlink="">
      <xdr:nvSpPr>
        <xdr:cNvPr id="78" name="楕円 77"/>
        <xdr:cNvSpPr/>
      </xdr:nvSpPr>
      <xdr:spPr>
        <a:xfrm>
          <a:off x="4584700" y="613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113961</xdr:rowOff>
    </xdr:from>
    <xdr:ext cx="469744" cy="259045"/>
    <xdr:sp macro="" textlink="">
      <xdr:nvSpPr>
        <xdr:cNvPr id="79" name="議会費該当値テキスト"/>
        <xdr:cNvSpPr txBox="1"/>
      </xdr:nvSpPr>
      <xdr:spPr>
        <a:xfrm>
          <a:off x="4686300" y="611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140564</xdr:rowOff>
    </xdr:from>
    <xdr:to>
      <xdr:col>20</xdr:col>
      <xdr:colOff>38100</xdr:colOff>
      <xdr:row>36</xdr:row>
      <xdr:rowOff>70714</xdr:rowOff>
    </xdr:to>
    <xdr:sp macro="" textlink="">
      <xdr:nvSpPr>
        <xdr:cNvPr id="80" name="楕円 79"/>
        <xdr:cNvSpPr/>
      </xdr:nvSpPr>
      <xdr:spPr>
        <a:xfrm>
          <a:off x="3746500" y="614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61841</xdr:rowOff>
    </xdr:from>
    <xdr:ext cx="469744" cy="259045"/>
    <xdr:sp macro="" textlink="">
      <xdr:nvSpPr>
        <xdr:cNvPr id="81" name="テキスト ボックス 80"/>
        <xdr:cNvSpPr txBox="1"/>
      </xdr:nvSpPr>
      <xdr:spPr>
        <a:xfrm>
          <a:off x="3562428" y="623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141021</xdr:rowOff>
    </xdr:from>
    <xdr:to>
      <xdr:col>15</xdr:col>
      <xdr:colOff>101600</xdr:colOff>
      <xdr:row>36</xdr:row>
      <xdr:rowOff>71171</xdr:rowOff>
    </xdr:to>
    <xdr:sp macro="" textlink="">
      <xdr:nvSpPr>
        <xdr:cNvPr id="82" name="楕円 81"/>
        <xdr:cNvSpPr/>
      </xdr:nvSpPr>
      <xdr:spPr>
        <a:xfrm>
          <a:off x="2857500" y="614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62298</xdr:rowOff>
    </xdr:from>
    <xdr:ext cx="469744" cy="259045"/>
    <xdr:sp macro="" textlink="">
      <xdr:nvSpPr>
        <xdr:cNvPr id="83" name="テキスト ボックス 82"/>
        <xdr:cNvSpPr txBox="1"/>
      </xdr:nvSpPr>
      <xdr:spPr>
        <a:xfrm>
          <a:off x="2673428" y="6234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59182</xdr:rowOff>
    </xdr:from>
    <xdr:to>
      <xdr:col>10</xdr:col>
      <xdr:colOff>165100</xdr:colOff>
      <xdr:row>36</xdr:row>
      <xdr:rowOff>160782</xdr:rowOff>
    </xdr:to>
    <xdr:sp macro="" textlink="">
      <xdr:nvSpPr>
        <xdr:cNvPr id="84" name="楕円 83"/>
        <xdr:cNvSpPr/>
      </xdr:nvSpPr>
      <xdr:spPr>
        <a:xfrm>
          <a:off x="1968500" y="623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151909</xdr:rowOff>
    </xdr:from>
    <xdr:ext cx="469744" cy="259045"/>
    <xdr:sp macro="" textlink="">
      <xdr:nvSpPr>
        <xdr:cNvPr id="85" name="テキスト ボックス 84"/>
        <xdr:cNvSpPr txBox="1"/>
      </xdr:nvSpPr>
      <xdr:spPr>
        <a:xfrm>
          <a:off x="1784428" y="6324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169367</xdr:rowOff>
    </xdr:from>
    <xdr:to>
      <xdr:col>6</xdr:col>
      <xdr:colOff>38100</xdr:colOff>
      <xdr:row>36</xdr:row>
      <xdr:rowOff>99517</xdr:rowOff>
    </xdr:to>
    <xdr:sp macro="" textlink="">
      <xdr:nvSpPr>
        <xdr:cNvPr id="86" name="楕円 85"/>
        <xdr:cNvSpPr/>
      </xdr:nvSpPr>
      <xdr:spPr>
        <a:xfrm>
          <a:off x="1079500" y="617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90644</xdr:rowOff>
    </xdr:from>
    <xdr:ext cx="469744" cy="259045"/>
    <xdr:sp macro="" textlink="">
      <xdr:nvSpPr>
        <xdr:cNvPr id="87" name="テキスト ボックス 86"/>
        <xdr:cNvSpPr txBox="1"/>
      </xdr:nvSpPr>
      <xdr:spPr>
        <a:xfrm>
          <a:off x="895428" y="626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36365</xdr:rowOff>
    </xdr:from>
    <xdr:to>
      <xdr:col>24</xdr:col>
      <xdr:colOff>63500</xdr:colOff>
      <xdr:row>57</xdr:row>
      <xdr:rowOff>59355</xdr:rowOff>
    </xdr:to>
    <xdr:cxnSp macro="">
      <xdr:nvCxnSpPr>
        <xdr:cNvPr id="116" name="直線コネクタ 115"/>
        <xdr:cNvCxnSpPr/>
      </xdr:nvCxnSpPr>
      <xdr:spPr>
        <a:xfrm>
          <a:off x="3797300" y="9466115"/>
          <a:ext cx="838200" cy="36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22067</xdr:rowOff>
    </xdr:from>
    <xdr:ext cx="534377" cy="259045"/>
    <xdr:sp macro="" textlink="">
      <xdr:nvSpPr>
        <xdr:cNvPr id="117" name="総務費平均値テキスト"/>
        <xdr:cNvSpPr txBox="1"/>
      </xdr:nvSpPr>
      <xdr:spPr>
        <a:xfrm>
          <a:off x="4686300" y="9451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107841</xdr:rowOff>
    </xdr:from>
    <xdr:to>
      <xdr:col>19</xdr:col>
      <xdr:colOff>177800</xdr:colOff>
      <xdr:row>55</xdr:row>
      <xdr:rowOff>36365</xdr:rowOff>
    </xdr:to>
    <xdr:cxnSp macro="">
      <xdr:nvCxnSpPr>
        <xdr:cNvPr id="119" name="直線コネクタ 118"/>
        <xdr:cNvCxnSpPr/>
      </xdr:nvCxnSpPr>
      <xdr:spPr>
        <a:xfrm>
          <a:off x="2908300" y="8851791"/>
          <a:ext cx="889000" cy="61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86827</xdr:rowOff>
    </xdr:from>
    <xdr:ext cx="534377" cy="259045"/>
    <xdr:sp macro="" textlink="">
      <xdr:nvSpPr>
        <xdr:cNvPr id="121" name="テキスト ボックス 120"/>
        <xdr:cNvSpPr txBox="1"/>
      </xdr:nvSpPr>
      <xdr:spPr>
        <a:xfrm>
          <a:off x="3530111" y="968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107841</xdr:rowOff>
    </xdr:from>
    <xdr:to>
      <xdr:col>15</xdr:col>
      <xdr:colOff>50800</xdr:colOff>
      <xdr:row>56</xdr:row>
      <xdr:rowOff>58272</xdr:rowOff>
    </xdr:to>
    <xdr:cxnSp macro="">
      <xdr:nvCxnSpPr>
        <xdr:cNvPr id="122" name="直線コネクタ 121"/>
        <xdr:cNvCxnSpPr/>
      </xdr:nvCxnSpPr>
      <xdr:spPr>
        <a:xfrm flipV="1">
          <a:off x="2019300" y="8851791"/>
          <a:ext cx="889000" cy="80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170998</xdr:rowOff>
    </xdr:from>
    <xdr:to>
      <xdr:col>15</xdr:col>
      <xdr:colOff>101600</xdr:colOff>
      <xdr:row>52</xdr:row>
      <xdr:rowOff>101148</xdr:rowOff>
    </xdr:to>
    <xdr:sp macro="" textlink="">
      <xdr:nvSpPr>
        <xdr:cNvPr id="123" name="フローチャート: 判断 122"/>
        <xdr:cNvSpPr/>
      </xdr:nvSpPr>
      <xdr:spPr>
        <a:xfrm>
          <a:off x="2857500" y="891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92275</xdr:rowOff>
    </xdr:from>
    <xdr:ext cx="599010" cy="259045"/>
    <xdr:sp macro="" textlink="">
      <xdr:nvSpPr>
        <xdr:cNvPr id="124" name="テキスト ボックス 123"/>
        <xdr:cNvSpPr txBox="1"/>
      </xdr:nvSpPr>
      <xdr:spPr>
        <a:xfrm>
          <a:off x="2608795" y="9007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91946</xdr:rowOff>
    </xdr:from>
    <xdr:to>
      <xdr:col>10</xdr:col>
      <xdr:colOff>114300</xdr:colOff>
      <xdr:row>56</xdr:row>
      <xdr:rowOff>58272</xdr:rowOff>
    </xdr:to>
    <xdr:cxnSp macro="">
      <xdr:nvCxnSpPr>
        <xdr:cNvPr id="125" name="直線コネクタ 124"/>
        <xdr:cNvCxnSpPr/>
      </xdr:nvCxnSpPr>
      <xdr:spPr>
        <a:xfrm>
          <a:off x="1130300" y="9350246"/>
          <a:ext cx="889000" cy="30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120683</xdr:rowOff>
    </xdr:from>
    <xdr:to>
      <xdr:col>10</xdr:col>
      <xdr:colOff>165100</xdr:colOff>
      <xdr:row>57</xdr:row>
      <xdr:rowOff>50833</xdr:rowOff>
    </xdr:to>
    <xdr:sp macro="" textlink="">
      <xdr:nvSpPr>
        <xdr:cNvPr id="126" name="フローチャート: 判断 125"/>
        <xdr:cNvSpPr/>
      </xdr:nvSpPr>
      <xdr:spPr>
        <a:xfrm>
          <a:off x="1968500" y="97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41960</xdr:rowOff>
    </xdr:from>
    <xdr:ext cx="534377" cy="259045"/>
    <xdr:sp macro="" textlink="">
      <xdr:nvSpPr>
        <xdr:cNvPr id="127" name="テキスト ボックス 126"/>
        <xdr:cNvSpPr txBox="1"/>
      </xdr:nvSpPr>
      <xdr:spPr>
        <a:xfrm>
          <a:off x="1752111" y="981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151887</xdr:rowOff>
    </xdr:from>
    <xdr:to>
      <xdr:col>6</xdr:col>
      <xdr:colOff>38100</xdr:colOff>
      <xdr:row>57</xdr:row>
      <xdr:rowOff>82037</xdr:rowOff>
    </xdr:to>
    <xdr:sp macro="" textlink="">
      <xdr:nvSpPr>
        <xdr:cNvPr id="128" name="フローチャート: 判断 127"/>
        <xdr:cNvSpPr/>
      </xdr:nvSpPr>
      <xdr:spPr>
        <a:xfrm>
          <a:off x="1079500" y="975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73164</xdr:rowOff>
    </xdr:from>
    <xdr:ext cx="534377" cy="259045"/>
    <xdr:sp macro="" textlink="">
      <xdr:nvSpPr>
        <xdr:cNvPr id="129" name="テキスト ボックス 128"/>
        <xdr:cNvSpPr txBox="1"/>
      </xdr:nvSpPr>
      <xdr:spPr>
        <a:xfrm>
          <a:off x="863111" y="984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8555</xdr:rowOff>
    </xdr:from>
    <xdr:to>
      <xdr:col>24</xdr:col>
      <xdr:colOff>114300</xdr:colOff>
      <xdr:row>57</xdr:row>
      <xdr:rowOff>110155</xdr:rowOff>
    </xdr:to>
    <xdr:sp macro="" textlink="">
      <xdr:nvSpPr>
        <xdr:cNvPr id="135" name="楕円 134"/>
        <xdr:cNvSpPr/>
      </xdr:nvSpPr>
      <xdr:spPr>
        <a:xfrm>
          <a:off x="4584700" y="978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94932</xdr:rowOff>
    </xdr:from>
    <xdr:ext cx="534377" cy="259045"/>
    <xdr:sp macro="" textlink="">
      <xdr:nvSpPr>
        <xdr:cNvPr id="136" name="総務費該当値テキスト"/>
        <xdr:cNvSpPr txBox="1"/>
      </xdr:nvSpPr>
      <xdr:spPr>
        <a:xfrm>
          <a:off x="4686300" y="969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157015</xdr:rowOff>
    </xdr:from>
    <xdr:to>
      <xdr:col>20</xdr:col>
      <xdr:colOff>38100</xdr:colOff>
      <xdr:row>55</xdr:row>
      <xdr:rowOff>87165</xdr:rowOff>
    </xdr:to>
    <xdr:sp macro="" textlink="">
      <xdr:nvSpPr>
        <xdr:cNvPr id="137" name="楕円 136"/>
        <xdr:cNvSpPr/>
      </xdr:nvSpPr>
      <xdr:spPr>
        <a:xfrm>
          <a:off x="3746500" y="941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103692</xdr:rowOff>
    </xdr:from>
    <xdr:ext cx="534377" cy="259045"/>
    <xdr:sp macro="" textlink="">
      <xdr:nvSpPr>
        <xdr:cNvPr id="138" name="テキスト ボックス 137"/>
        <xdr:cNvSpPr txBox="1"/>
      </xdr:nvSpPr>
      <xdr:spPr>
        <a:xfrm>
          <a:off x="3530111" y="91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57041</xdr:rowOff>
    </xdr:from>
    <xdr:to>
      <xdr:col>15</xdr:col>
      <xdr:colOff>101600</xdr:colOff>
      <xdr:row>51</xdr:row>
      <xdr:rowOff>158641</xdr:rowOff>
    </xdr:to>
    <xdr:sp macro="" textlink="">
      <xdr:nvSpPr>
        <xdr:cNvPr id="139" name="楕円 138"/>
        <xdr:cNvSpPr/>
      </xdr:nvSpPr>
      <xdr:spPr>
        <a:xfrm>
          <a:off x="2857500" y="880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3718</xdr:rowOff>
    </xdr:from>
    <xdr:ext cx="599010" cy="259045"/>
    <xdr:sp macro="" textlink="">
      <xdr:nvSpPr>
        <xdr:cNvPr id="140" name="テキスト ボックス 139"/>
        <xdr:cNvSpPr txBox="1"/>
      </xdr:nvSpPr>
      <xdr:spPr>
        <a:xfrm>
          <a:off x="2608795" y="8576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7472</xdr:rowOff>
    </xdr:from>
    <xdr:to>
      <xdr:col>10</xdr:col>
      <xdr:colOff>165100</xdr:colOff>
      <xdr:row>56</xdr:row>
      <xdr:rowOff>109072</xdr:rowOff>
    </xdr:to>
    <xdr:sp macro="" textlink="">
      <xdr:nvSpPr>
        <xdr:cNvPr id="141" name="楕円 140"/>
        <xdr:cNvSpPr/>
      </xdr:nvSpPr>
      <xdr:spPr>
        <a:xfrm>
          <a:off x="1968500" y="96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125599</xdr:rowOff>
    </xdr:from>
    <xdr:ext cx="534377" cy="259045"/>
    <xdr:sp macro="" textlink="">
      <xdr:nvSpPr>
        <xdr:cNvPr id="142" name="テキスト ボックス 141"/>
        <xdr:cNvSpPr txBox="1"/>
      </xdr:nvSpPr>
      <xdr:spPr>
        <a:xfrm>
          <a:off x="1752111" y="938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41146</xdr:rowOff>
    </xdr:from>
    <xdr:to>
      <xdr:col>6</xdr:col>
      <xdr:colOff>38100</xdr:colOff>
      <xdr:row>54</xdr:row>
      <xdr:rowOff>142746</xdr:rowOff>
    </xdr:to>
    <xdr:sp macro="" textlink="">
      <xdr:nvSpPr>
        <xdr:cNvPr id="143" name="楕円 142"/>
        <xdr:cNvSpPr/>
      </xdr:nvSpPr>
      <xdr:spPr>
        <a:xfrm>
          <a:off x="1079500" y="929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159273</xdr:rowOff>
    </xdr:from>
    <xdr:ext cx="599010" cy="259045"/>
    <xdr:sp macro="" textlink="">
      <xdr:nvSpPr>
        <xdr:cNvPr id="144" name="テキスト ボックス 143"/>
        <xdr:cNvSpPr txBox="1"/>
      </xdr:nvSpPr>
      <xdr:spPr>
        <a:xfrm>
          <a:off x="830795" y="9074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79022</xdr:rowOff>
    </xdr:from>
    <xdr:to>
      <xdr:col>24</xdr:col>
      <xdr:colOff>63500</xdr:colOff>
      <xdr:row>76</xdr:row>
      <xdr:rowOff>168793</xdr:rowOff>
    </xdr:to>
    <xdr:cxnSp macro="">
      <xdr:nvCxnSpPr>
        <xdr:cNvPr id="174" name="直線コネクタ 173"/>
        <xdr:cNvCxnSpPr/>
      </xdr:nvCxnSpPr>
      <xdr:spPr>
        <a:xfrm>
          <a:off x="3797300" y="13109222"/>
          <a:ext cx="838200" cy="8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97436</xdr:rowOff>
    </xdr:from>
    <xdr:ext cx="599010" cy="259045"/>
    <xdr:sp macro="" textlink="">
      <xdr:nvSpPr>
        <xdr:cNvPr id="175" name="民生費平均値テキスト"/>
        <xdr:cNvSpPr txBox="1"/>
      </xdr:nvSpPr>
      <xdr:spPr>
        <a:xfrm>
          <a:off x="4686300" y="12784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79022</xdr:rowOff>
    </xdr:from>
    <xdr:to>
      <xdr:col>19</xdr:col>
      <xdr:colOff>177800</xdr:colOff>
      <xdr:row>77</xdr:row>
      <xdr:rowOff>125177</xdr:rowOff>
    </xdr:to>
    <xdr:cxnSp macro="">
      <xdr:nvCxnSpPr>
        <xdr:cNvPr id="177" name="直線コネクタ 176"/>
        <xdr:cNvCxnSpPr/>
      </xdr:nvCxnSpPr>
      <xdr:spPr>
        <a:xfrm flipV="1">
          <a:off x="2908300" y="13109222"/>
          <a:ext cx="889000" cy="21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128419</xdr:rowOff>
    </xdr:from>
    <xdr:ext cx="599010" cy="259045"/>
    <xdr:sp macro="" textlink="">
      <xdr:nvSpPr>
        <xdr:cNvPr id="179" name="テキスト ボックス 178"/>
        <xdr:cNvSpPr txBox="1"/>
      </xdr:nvSpPr>
      <xdr:spPr>
        <a:xfrm>
          <a:off x="3497795" y="1264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125177</xdr:rowOff>
    </xdr:from>
    <xdr:to>
      <xdr:col>15</xdr:col>
      <xdr:colOff>50800</xdr:colOff>
      <xdr:row>77</xdr:row>
      <xdr:rowOff>159939</xdr:rowOff>
    </xdr:to>
    <xdr:cxnSp macro="">
      <xdr:nvCxnSpPr>
        <xdr:cNvPr id="180" name="直線コネクタ 179"/>
        <xdr:cNvCxnSpPr/>
      </xdr:nvCxnSpPr>
      <xdr:spPr>
        <a:xfrm flipV="1">
          <a:off x="2019300" y="13326827"/>
          <a:ext cx="889000" cy="3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46921</xdr:rowOff>
    </xdr:from>
    <xdr:to>
      <xdr:col>15</xdr:col>
      <xdr:colOff>101600</xdr:colOff>
      <xdr:row>76</xdr:row>
      <xdr:rowOff>148521</xdr:rowOff>
    </xdr:to>
    <xdr:sp macro="" textlink="">
      <xdr:nvSpPr>
        <xdr:cNvPr id="181" name="フローチャート: 判断 180"/>
        <xdr:cNvSpPr/>
      </xdr:nvSpPr>
      <xdr:spPr>
        <a:xfrm>
          <a:off x="2857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165048</xdr:rowOff>
    </xdr:from>
    <xdr:ext cx="599010" cy="259045"/>
    <xdr:sp macro="" textlink="">
      <xdr:nvSpPr>
        <xdr:cNvPr id="182" name="テキスト ボックス 181"/>
        <xdr:cNvSpPr txBox="1"/>
      </xdr:nvSpPr>
      <xdr:spPr>
        <a:xfrm>
          <a:off x="2608795" y="1285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159939</xdr:rowOff>
    </xdr:from>
    <xdr:to>
      <xdr:col>10</xdr:col>
      <xdr:colOff>114300</xdr:colOff>
      <xdr:row>78</xdr:row>
      <xdr:rowOff>5100</xdr:rowOff>
    </xdr:to>
    <xdr:cxnSp macro="">
      <xdr:nvCxnSpPr>
        <xdr:cNvPr id="183" name="直線コネクタ 182"/>
        <xdr:cNvCxnSpPr/>
      </xdr:nvCxnSpPr>
      <xdr:spPr>
        <a:xfrm flipV="1">
          <a:off x="1130300" y="13361589"/>
          <a:ext cx="889000" cy="1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4" name="フローチャート: 判断 183"/>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50702</xdr:rowOff>
    </xdr:from>
    <xdr:ext cx="599010" cy="259045"/>
    <xdr:sp macro="" textlink="">
      <xdr:nvSpPr>
        <xdr:cNvPr id="185" name="テキスト ボックス 184"/>
        <xdr:cNvSpPr txBox="1"/>
      </xdr:nvSpPr>
      <xdr:spPr>
        <a:xfrm>
          <a:off x="1719795" y="129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6" name="フローチャート: 判断 185"/>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94342</xdr:rowOff>
    </xdr:from>
    <xdr:ext cx="599010" cy="259045"/>
    <xdr:sp macro="" textlink="">
      <xdr:nvSpPr>
        <xdr:cNvPr id="187" name="テキスト ボックス 186"/>
        <xdr:cNvSpPr txBox="1"/>
      </xdr:nvSpPr>
      <xdr:spPr>
        <a:xfrm>
          <a:off x="830795" y="129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117993</xdr:rowOff>
    </xdr:from>
    <xdr:to>
      <xdr:col>24</xdr:col>
      <xdr:colOff>114300</xdr:colOff>
      <xdr:row>77</xdr:row>
      <xdr:rowOff>48143</xdr:rowOff>
    </xdr:to>
    <xdr:sp macro="" textlink="">
      <xdr:nvSpPr>
        <xdr:cNvPr id="193" name="楕円 192"/>
        <xdr:cNvSpPr/>
      </xdr:nvSpPr>
      <xdr:spPr>
        <a:xfrm>
          <a:off x="4584700" y="1314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96420</xdr:rowOff>
    </xdr:from>
    <xdr:ext cx="599010" cy="259045"/>
    <xdr:sp macro="" textlink="">
      <xdr:nvSpPr>
        <xdr:cNvPr id="194" name="民生費該当値テキスト"/>
        <xdr:cNvSpPr txBox="1"/>
      </xdr:nvSpPr>
      <xdr:spPr>
        <a:xfrm>
          <a:off x="4686300" y="1312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28222</xdr:rowOff>
    </xdr:from>
    <xdr:to>
      <xdr:col>20</xdr:col>
      <xdr:colOff>38100</xdr:colOff>
      <xdr:row>76</xdr:row>
      <xdr:rowOff>129822</xdr:rowOff>
    </xdr:to>
    <xdr:sp macro="" textlink="">
      <xdr:nvSpPr>
        <xdr:cNvPr id="195" name="楕円 194"/>
        <xdr:cNvSpPr/>
      </xdr:nvSpPr>
      <xdr:spPr>
        <a:xfrm>
          <a:off x="3746500" y="1305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120949</xdr:rowOff>
    </xdr:from>
    <xdr:ext cx="599010" cy="259045"/>
    <xdr:sp macro="" textlink="">
      <xdr:nvSpPr>
        <xdr:cNvPr id="196" name="テキスト ボックス 195"/>
        <xdr:cNvSpPr txBox="1"/>
      </xdr:nvSpPr>
      <xdr:spPr>
        <a:xfrm>
          <a:off x="3497795" y="1315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74377</xdr:rowOff>
    </xdr:from>
    <xdr:to>
      <xdr:col>15</xdr:col>
      <xdr:colOff>101600</xdr:colOff>
      <xdr:row>78</xdr:row>
      <xdr:rowOff>4527</xdr:rowOff>
    </xdr:to>
    <xdr:sp macro="" textlink="">
      <xdr:nvSpPr>
        <xdr:cNvPr id="197" name="楕円 196"/>
        <xdr:cNvSpPr/>
      </xdr:nvSpPr>
      <xdr:spPr>
        <a:xfrm>
          <a:off x="2857500" y="1327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167104</xdr:rowOff>
    </xdr:from>
    <xdr:ext cx="599010" cy="259045"/>
    <xdr:sp macro="" textlink="">
      <xdr:nvSpPr>
        <xdr:cNvPr id="198" name="テキスト ボックス 197"/>
        <xdr:cNvSpPr txBox="1"/>
      </xdr:nvSpPr>
      <xdr:spPr>
        <a:xfrm>
          <a:off x="2608795" y="13368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109139</xdr:rowOff>
    </xdr:from>
    <xdr:to>
      <xdr:col>10</xdr:col>
      <xdr:colOff>165100</xdr:colOff>
      <xdr:row>78</xdr:row>
      <xdr:rowOff>39289</xdr:rowOff>
    </xdr:to>
    <xdr:sp macro="" textlink="">
      <xdr:nvSpPr>
        <xdr:cNvPr id="199" name="楕円 198"/>
        <xdr:cNvSpPr/>
      </xdr:nvSpPr>
      <xdr:spPr>
        <a:xfrm>
          <a:off x="1968500" y="1331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30416</xdr:rowOff>
    </xdr:from>
    <xdr:ext cx="599010" cy="259045"/>
    <xdr:sp macro="" textlink="">
      <xdr:nvSpPr>
        <xdr:cNvPr id="200" name="テキスト ボックス 199"/>
        <xdr:cNvSpPr txBox="1"/>
      </xdr:nvSpPr>
      <xdr:spPr>
        <a:xfrm>
          <a:off x="1719795" y="13403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125750</xdr:rowOff>
    </xdr:from>
    <xdr:to>
      <xdr:col>6</xdr:col>
      <xdr:colOff>38100</xdr:colOff>
      <xdr:row>78</xdr:row>
      <xdr:rowOff>55900</xdr:rowOff>
    </xdr:to>
    <xdr:sp macro="" textlink="">
      <xdr:nvSpPr>
        <xdr:cNvPr id="201" name="楕円 200"/>
        <xdr:cNvSpPr/>
      </xdr:nvSpPr>
      <xdr:spPr>
        <a:xfrm>
          <a:off x="1079500" y="1332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47027</xdr:rowOff>
    </xdr:from>
    <xdr:ext cx="599010" cy="259045"/>
    <xdr:sp macro="" textlink="">
      <xdr:nvSpPr>
        <xdr:cNvPr id="202" name="テキスト ボックス 201"/>
        <xdr:cNvSpPr txBox="1"/>
      </xdr:nvSpPr>
      <xdr:spPr>
        <a:xfrm>
          <a:off x="830795" y="13420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29" name="直線コネクタ 228"/>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0" name="衛生費最小値テキスト"/>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1" name="直線コネクタ 230"/>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2" name="衛生費最大値テキスト"/>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3" name="直線コネクタ 232"/>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11619</xdr:rowOff>
    </xdr:from>
    <xdr:to>
      <xdr:col>24</xdr:col>
      <xdr:colOff>63500</xdr:colOff>
      <xdr:row>99</xdr:row>
      <xdr:rowOff>26663</xdr:rowOff>
    </xdr:to>
    <xdr:cxnSp macro="">
      <xdr:nvCxnSpPr>
        <xdr:cNvPr id="234" name="直線コネクタ 233"/>
        <xdr:cNvCxnSpPr/>
      </xdr:nvCxnSpPr>
      <xdr:spPr>
        <a:xfrm flipV="1">
          <a:off x="3797300" y="16985169"/>
          <a:ext cx="838200" cy="1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80579</xdr:rowOff>
    </xdr:from>
    <xdr:ext cx="534377" cy="259045"/>
    <xdr:sp macro="" textlink="">
      <xdr:nvSpPr>
        <xdr:cNvPr id="235" name="衛生費平均値テキスト"/>
        <xdr:cNvSpPr txBox="1"/>
      </xdr:nvSpPr>
      <xdr:spPr>
        <a:xfrm>
          <a:off x="4686300" y="16711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6" name="フローチャート: 判断 235"/>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26663</xdr:rowOff>
    </xdr:from>
    <xdr:to>
      <xdr:col>19</xdr:col>
      <xdr:colOff>177800</xdr:colOff>
      <xdr:row>99</xdr:row>
      <xdr:rowOff>44374</xdr:rowOff>
    </xdr:to>
    <xdr:cxnSp macro="">
      <xdr:nvCxnSpPr>
        <xdr:cNvPr id="237" name="直線コネクタ 236"/>
        <xdr:cNvCxnSpPr/>
      </xdr:nvCxnSpPr>
      <xdr:spPr>
        <a:xfrm flipV="1">
          <a:off x="2908300" y="17000213"/>
          <a:ext cx="889000" cy="1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38" name="フローチャート: 判断 237"/>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19521</xdr:rowOff>
    </xdr:from>
    <xdr:ext cx="534377" cy="259045"/>
    <xdr:sp macro="" textlink="">
      <xdr:nvSpPr>
        <xdr:cNvPr id="239" name="テキスト ボックス 238"/>
        <xdr:cNvSpPr txBox="1"/>
      </xdr:nvSpPr>
      <xdr:spPr>
        <a:xfrm>
          <a:off x="3530111" y="1665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44374</xdr:rowOff>
    </xdr:from>
    <xdr:to>
      <xdr:col>15</xdr:col>
      <xdr:colOff>50800</xdr:colOff>
      <xdr:row>99</xdr:row>
      <xdr:rowOff>132232</xdr:rowOff>
    </xdr:to>
    <xdr:cxnSp macro="">
      <xdr:nvCxnSpPr>
        <xdr:cNvPr id="240" name="直線コネクタ 239"/>
        <xdr:cNvCxnSpPr/>
      </xdr:nvCxnSpPr>
      <xdr:spPr>
        <a:xfrm flipV="1">
          <a:off x="2019300" y="17017924"/>
          <a:ext cx="889000" cy="8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158166</xdr:rowOff>
    </xdr:from>
    <xdr:to>
      <xdr:col>15</xdr:col>
      <xdr:colOff>101600</xdr:colOff>
      <xdr:row>99</xdr:row>
      <xdr:rowOff>88316</xdr:rowOff>
    </xdr:to>
    <xdr:sp macro="" textlink="">
      <xdr:nvSpPr>
        <xdr:cNvPr id="241" name="フローチャート: 判断 240"/>
        <xdr:cNvSpPr/>
      </xdr:nvSpPr>
      <xdr:spPr>
        <a:xfrm>
          <a:off x="2857500" y="169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104843</xdr:rowOff>
    </xdr:from>
    <xdr:ext cx="534377" cy="259045"/>
    <xdr:sp macro="" textlink="">
      <xdr:nvSpPr>
        <xdr:cNvPr id="242" name="テキスト ボックス 241"/>
        <xdr:cNvSpPr txBox="1"/>
      </xdr:nvSpPr>
      <xdr:spPr>
        <a:xfrm>
          <a:off x="2641111" y="1673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132232</xdr:rowOff>
    </xdr:from>
    <xdr:to>
      <xdr:col>10</xdr:col>
      <xdr:colOff>114300</xdr:colOff>
      <xdr:row>99</xdr:row>
      <xdr:rowOff>161286</xdr:rowOff>
    </xdr:to>
    <xdr:cxnSp macro="">
      <xdr:nvCxnSpPr>
        <xdr:cNvPr id="243" name="直線コネクタ 242"/>
        <xdr:cNvCxnSpPr/>
      </xdr:nvCxnSpPr>
      <xdr:spPr>
        <a:xfrm flipV="1">
          <a:off x="1130300" y="17105782"/>
          <a:ext cx="889000" cy="2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21627</xdr:rowOff>
    </xdr:from>
    <xdr:to>
      <xdr:col>10</xdr:col>
      <xdr:colOff>165100</xdr:colOff>
      <xdr:row>99</xdr:row>
      <xdr:rowOff>123227</xdr:rowOff>
    </xdr:to>
    <xdr:sp macro="" textlink="">
      <xdr:nvSpPr>
        <xdr:cNvPr id="244" name="フローチャート: 判断 243"/>
        <xdr:cNvSpPr/>
      </xdr:nvSpPr>
      <xdr:spPr>
        <a:xfrm>
          <a:off x="1968500" y="1699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139754</xdr:rowOff>
    </xdr:from>
    <xdr:ext cx="534377" cy="259045"/>
    <xdr:sp macro="" textlink="">
      <xdr:nvSpPr>
        <xdr:cNvPr id="245" name="テキスト ボックス 244"/>
        <xdr:cNvSpPr txBox="1"/>
      </xdr:nvSpPr>
      <xdr:spPr>
        <a:xfrm>
          <a:off x="1752111" y="1677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33644</xdr:rowOff>
    </xdr:from>
    <xdr:to>
      <xdr:col>6</xdr:col>
      <xdr:colOff>38100</xdr:colOff>
      <xdr:row>99</xdr:row>
      <xdr:rowOff>135244</xdr:rowOff>
    </xdr:to>
    <xdr:sp macro="" textlink="">
      <xdr:nvSpPr>
        <xdr:cNvPr id="246" name="フローチャート: 判断 245"/>
        <xdr:cNvSpPr/>
      </xdr:nvSpPr>
      <xdr:spPr>
        <a:xfrm>
          <a:off x="1079500" y="170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151771</xdr:rowOff>
    </xdr:from>
    <xdr:ext cx="534377" cy="259045"/>
    <xdr:sp macro="" textlink="">
      <xdr:nvSpPr>
        <xdr:cNvPr id="247" name="テキスト ボックス 246"/>
        <xdr:cNvSpPr txBox="1"/>
      </xdr:nvSpPr>
      <xdr:spPr>
        <a:xfrm>
          <a:off x="863111" y="1678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132269</xdr:rowOff>
    </xdr:from>
    <xdr:to>
      <xdr:col>24</xdr:col>
      <xdr:colOff>114300</xdr:colOff>
      <xdr:row>99</xdr:row>
      <xdr:rowOff>62419</xdr:rowOff>
    </xdr:to>
    <xdr:sp macro="" textlink="">
      <xdr:nvSpPr>
        <xdr:cNvPr id="253" name="楕円 252"/>
        <xdr:cNvSpPr/>
      </xdr:nvSpPr>
      <xdr:spPr>
        <a:xfrm>
          <a:off x="4584700" y="1693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110696</xdr:rowOff>
    </xdr:from>
    <xdr:ext cx="534377" cy="259045"/>
    <xdr:sp macro="" textlink="">
      <xdr:nvSpPr>
        <xdr:cNvPr id="254" name="衛生費該当値テキスト"/>
        <xdr:cNvSpPr txBox="1"/>
      </xdr:nvSpPr>
      <xdr:spPr>
        <a:xfrm>
          <a:off x="4686300" y="1691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147313</xdr:rowOff>
    </xdr:from>
    <xdr:to>
      <xdr:col>20</xdr:col>
      <xdr:colOff>38100</xdr:colOff>
      <xdr:row>99</xdr:row>
      <xdr:rowOff>77463</xdr:rowOff>
    </xdr:to>
    <xdr:sp macro="" textlink="">
      <xdr:nvSpPr>
        <xdr:cNvPr id="255" name="楕円 254"/>
        <xdr:cNvSpPr/>
      </xdr:nvSpPr>
      <xdr:spPr>
        <a:xfrm>
          <a:off x="3746500" y="1694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68590</xdr:rowOff>
    </xdr:from>
    <xdr:ext cx="534377" cy="259045"/>
    <xdr:sp macro="" textlink="">
      <xdr:nvSpPr>
        <xdr:cNvPr id="256" name="テキスト ボックス 255"/>
        <xdr:cNvSpPr txBox="1"/>
      </xdr:nvSpPr>
      <xdr:spPr>
        <a:xfrm>
          <a:off x="3530111" y="1704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165024</xdr:rowOff>
    </xdr:from>
    <xdr:to>
      <xdr:col>15</xdr:col>
      <xdr:colOff>101600</xdr:colOff>
      <xdr:row>99</xdr:row>
      <xdr:rowOff>95174</xdr:rowOff>
    </xdr:to>
    <xdr:sp macro="" textlink="">
      <xdr:nvSpPr>
        <xdr:cNvPr id="257" name="楕円 256"/>
        <xdr:cNvSpPr/>
      </xdr:nvSpPr>
      <xdr:spPr>
        <a:xfrm>
          <a:off x="2857500" y="1696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86301</xdr:rowOff>
    </xdr:from>
    <xdr:ext cx="534377" cy="259045"/>
    <xdr:sp macro="" textlink="">
      <xdr:nvSpPr>
        <xdr:cNvPr id="258" name="テキスト ボックス 257"/>
        <xdr:cNvSpPr txBox="1"/>
      </xdr:nvSpPr>
      <xdr:spPr>
        <a:xfrm>
          <a:off x="2641111" y="1705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81432</xdr:rowOff>
    </xdr:from>
    <xdr:to>
      <xdr:col>10</xdr:col>
      <xdr:colOff>165100</xdr:colOff>
      <xdr:row>100</xdr:row>
      <xdr:rowOff>11582</xdr:rowOff>
    </xdr:to>
    <xdr:sp macro="" textlink="">
      <xdr:nvSpPr>
        <xdr:cNvPr id="259" name="楕円 258"/>
        <xdr:cNvSpPr/>
      </xdr:nvSpPr>
      <xdr:spPr>
        <a:xfrm>
          <a:off x="1968500" y="1705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100</xdr:row>
      <xdr:rowOff>2709</xdr:rowOff>
    </xdr:from>
    <xdr:ext cx="534377" cy="259045"/>
    <xdr:sp macro="" textlink="">
      <xdr:nvSpPr>
        <xdr:cNvPr id="260" name="テキスト ボックス 259"/>
        <xdr:cNvSpPr txBox="1"/>
      </xdr:nvSpPr>
      <xdr:spPr>
        <a:xfrm>
          <a:off x="1752111" y="1714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110486</xdr:rowOff>
    </xdr:from>
    <xdr:to>
      <xdr:col>6</xdr:col>
      <xdr:colOff>38100</xdr:colOff>
      <xdr:row>100</xdr:row>
      <xdr:rowOff>40636</xdr:rowOff>
    </xdr:to>
    <xdr:sp macro="" textlink="">
      <xdr:nvSpPr>
        <xdr:cNvPr id="261" name="楕円 260"/>
        <xdr:cNvSpPr/>
      </xdr:nvSpPr>
      <xdr:spPr>
        <a:xfrm>
          <a:off x="1079500" y="1708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31763</xdr:rowOff>
    </xdr:from>
    <xdr:ext cx="534377" cy="259045"/>
    <xdr:sp macro="" textlink="">
      <xdr:nvSpPr>
        <xdr:cNvPr id="262" name="テキスト ボックス 261"/>
        <xdr:cNvSpPr txBox="1"/>
      </xdr:nvSpPr>
      <xdr:spPr>
        <a:xfrm>
          <a:off x="863111" y="1717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9" name="労働費最大値テキスト"/>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63881</xdr:rowOff>
    </xdr:from>
    <xdr:to>
      <xdr:col>55</xdr:col>
      <xdr:colOff>0</xdr:colOff>
      <xdr:row>38</xdr:row>
      <xdr:rowOff>73406</xdr:rowOff>
    </xdr:to>
    <xdr:cxnSp macro="">
      <xdr:nvCxnSpPr>
        <xdr:cNvPr id="291" name="直線コネクタ 290"/>
        <xdr:cNvCxnSpPr/>
      </xdr:nvCxnSpPr>
      <xdr:spPr>
        <a:xfrm>
          <a:off x="9639300" y="6578981"/>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2" name="労働費平均値テキスト"/>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3" name="フローチャート: 判断 292"/>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63881</xdr:rowOff>
    </xdr:from>
    <xdr:to>
      <xdr:col>50</xdr:col>
      <xdr:colOff>114300</xdr:colOff>
      <xdr:row>38</xdr:row>
      <xdr:rowOff>90932</xdr:rowOff>
    </xdr:to>
    <xdr:cxnSp macro="">
      <xdr:nvCxnSpPr>
        <xdr:cNvPr id="294" name="直線コネクタ 293"/>
        <xdr:cNvCxnSpPr/>
      </xdr:nvCxnSpPr>
      <xdr:spPr>
        <a:xfrm flipV="1">
          <a:off x="8750300" y="6578981"/>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58437</xdr:rowOff>
    </xdr:from>
    <xdr:ext cx="378565" cy="259045"/>
    <xdr:sp macro="" textlink="">
      <xdr:nvSpPr>
        <xdr:cNvPr id="296" name="テキスト ボックス 295"/>
        <xdr:cNvSpPr txBox="1"/>
      </xdr:nvSpPr>
      <xdr:spPr>
        <a:xfrm>
          <a:off x="9450017" y="623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84074</xdr:rowOff>
    </xdr:from>
    <xdr:to>
      <xdr:col>45</xdr:col>
      <xdr:colOff>177800</xdr:colOff>
      <xdr:row>38</xdr:row>
      <xdr:rowOff>90932</xdr:rowOff>
    </xdr:to>
    <xdr:cxnSp macro="">
      <xdr:nvCxnSpPr>
        <xdr:cNvPr id="297" name="直線コネクタ 296"/>
        <xdr:cNvCxnSpPr/>
      </xdr:nvCxnSpPr>
      <xdr:spPr>
        <a:xfrm>
          <a:off x="7861300" y="659917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9" name="テキスト ボックス 298"/>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84074</xdr:rowOff>
    </xdr:from>
    <xdr:to>
      <xdr:col>41</xdr:col>
      <xdr:colOff>50800</xdr:colOff>
      <xdr:row>38</xdr:row>
      <xdr:rowOff>108458</xdr:rowOff>
    </xdr:to>
    <xdr:cxnSp macro="">
      <xdr:nvCxnSpPr>
        <xdr:cNvPr id="300" name="直線コネクタ 299"/>
        <xdr:cNvCxnSpPr/>
      </xdr:nvCxnSpPr>
      <xdr:spPr>
        <a:xfrm flipV="1">
          <a:off x="6972300" y="6599174"/>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301" name="フローチャート: 判断 300"/>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46245</xdr:rowOff>
    </xdr:from>
    <xdr:ext cx="378565" cy="259045"/>
    <xdr:sp macro="" textlink="">
      <xdr:nvSpPr>
        <xdr:cNvPr id="302" name="テキスト ボックス 301"/>
        <xdr:cNvSpPr txBox="1"/>
      </xdr:nvSpPr>
      <xdr:spPr>
        <a:xfrm>
          <a:off x="7672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3" name="フローチャート: 判断 302"/>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43578</xdr:rowOff>
    </xdr:from>
    <xdr:ext cx="378565" cy="259045"/>
    <xdr:sp macro="" textlink="">
      <xdr:nvSpPr>
        <xdr:cNvPr id="304" name="テキスト ボックス 303"/>
        <xdr:cNvSpPr txBox="1"/>
      </xdr:nvSpPr>
      <xdr:spPr>
        <a:xfrm>
          <a:off x="6783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22606</xdr:rowOff>
    </xdr:from>
    <xdr:to>
      <xdr:col>55</xdr:col>
      <xdr:colOff>50800</xdr:colOff>
      <xdr:row>38</xdr:row>
      <xdr:rowOff>124206</xdr:rowOff>
    </xdr:to>
    <xdr:sp macro="" textlink="">
      <xdr:nvSpPr>
        <xdr:cNvPr id="310" name="楕円 309"/>
        <xdr:cNvSpPr/>
      </xdr:nvSpPr>
      <xdr:spPr>
        <a:xfrm>
          <a:off x="10426700" y="653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1033</xdr:rowOff>
    </xdr:from>
    <xdr:ext cx="378565" cy="259045"/>
    <xdr:sp macro="" textlink="">
      <xdr:nvSpPr>
        <xdr:cNvPr id="311" name="労働費該当値テキスト"/>
        <xdr:cNvSpPr txBox="1"/>
      </xdr:nvSpPr>
      <xdr:spPr>
        <a:xfrm>
          <a:off x="10528300" y="6516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13081</xdr:rowOff>
    </xdr:from>
    <xdr:to>
      <xdr:col>50</xdr:col>
      <xdr:colOff>165100</xdr:colOff>
      <xdr:row>38</xdr:row>
      <xdr:rowOff>114681</xdr:rowOff>
    </xdr:to>
    <xdr:sp macro="" textlink="">
      <xdr:nvSpPr>
        <xdr:cNvPr id="312" name="楕円 311"/>
        <xdr:cNvSpPr/>
      </xdr:nvSpPr>
      <xdr:spPr>
        <a:xfrm>
          <a:off x="9588500" y="652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105808</xdr:rowOff>
    </xdr:from>
    <xdr:ext cx="378565" cy="259045"/>
    <xdr:sp macro="" textlink="">
      <xdr:nvSpPr>
        <xdr:cNvPr id="313" name="テキスト ボックス 312"/>
        <xdr:cNvSpPr txBox="1"/>
      </xdr:nvSpPr>
      <xdr:spPr>
        <a:xfrm>
          <a:off x="9450017" y="6620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40132</xdr:rowOff>
    </xdr:from>
    <xdr:to>
      <xdr:col>46</xdr:col>
      <xdr:colOff>38100</xdr:colOff>
      <xdr:row>38</xdr:row>
      <xdr:rowOff>141732</xdr:rowOff>
    </xdr:to>
    <xdr:sp macro="" textlink="">
      <xdr:nvSpPr>
        <xdr:cNvPr id="314" name="楕円 313"/>
        <xdr:cNvSpPr/>
      </xdr:nvSpPr>
      <xdr:spPr>
        <a:xfrm>
          <a:off x="8699500" y="655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132859</xdr:rowOff>
    </xdr:from>
    <xdr:ext cx="378565" cy="259045"/>
    <xdr:sp macro="" textlink="">
      <xdr:nvSpPr>
        <xdr:cNvPr id="315" name="テキスト ボックス 314"/>
        <xdr:cNvSpPr txBox="1"/>
      </xdr:nvSpPr>
      <xdr:spPr>
        <a:xfrm>
          <a:off x="8561017" y="6647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33274</xdr:rowOff>
    </xdr:from>
    <xdr:to>
      <xdr:col>41</xdr:col>
      <xdr:colOff>101600</xdr:colOff>
      <xdr:row>38</xdr:row>
      <xdr:rowOff>134874</xdr:rowOff>
    </xdr:to>
    <xdr:sp macro="" textlink="">
      <xdr:nvSpPr>
        <xdr:cNvPr id="316" name="楕円 315"/>
        <xdr:cNvSpPr/>
      </xdr:nvSpPr>
      <xdr:spPr>
        <a:xfrm>
          <a:off x="7810500" y="654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126001</xdr:rowOff>
    </xdr:from>
    <xdr:ext cx="378565" cy="259045"/>
    <xdr:sp macro="" textlink="">
      <xdr:nvSpPr>
        <xdr:cNvPr id="317" name="テキスト ボックス 316"/>
        <xdr:cNvSpPr txBox="1"/>
      </xdr:nvSpPr>
      <xdr:spPr>
        <a:xfrm>
          <a:off x="7672017" y="6641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57658</xdr:rowOff>
    </xdr:from>
    <xdr:to>
      <xdr:col>36</xdr:col>
      <xdr:colOff>165100</xdr:colOff>
      <xdr:row>38</xdr:row>
      <xdr:rowOff>159258</xdr:rowOff>
    </xdr:to>
    <xdr:sp macro="" textlink="">
      <xdr:nvSpPr>
        <xdr:cNvPr id="318" name="楕円 317"/>
        <xdr:cNvSpPr/>
      </xdr:nvSpPr>
      <xdr:spPr>
        <a:xfrm>
          <a:off x="6921500" y="657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150385</xdr:rowOff>
    </xdr:from>
    <xdr:ext cx="378565" cy="259045"/>
    <xdr:sp macro="" textlink="">
      <xdr:nvSpPr>
        <xdr:cNvPr id="319" name="テキスト ボックス 318"/>
        <xdr:cNvSpPr txBox="1"/>
      </xdr:nvSpPr>
      <xdr:spPr>
        <a:xfrm>
          <a:off x="6783017" y="6665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3" name="直線コネクタ 342"/>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4" name="農林水産業費最小値テキスト"/>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5" name="直線コネクタ 344"/>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6" name="農林水産業費最大値テキスト"/>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7" name="直線コネクタ 346"/>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76454</xdr:rowOff>
    </xdr:from>
    <xdr:to>
      <xdr:col>55</xdr:col>
      <xdr:colOff>0</xdr:colOff>
      <xdr:row>58</xdr:row>
      <xdr:rowOff>81674</xdr:rowOff>
    </xdr:to>
    <xdr:cxnSp macro="">
      <xdr:nvCxnSpPr>
        <xdr:cNvPr id="348" name="直線コネクタ 347"/>
        <xdr:cNvCxnSpPr/>
      </xdr:nvCxnSpPr>
      <xdr:spPr>
        <a:xfrm flipV="1">
          <a:off x="9639300" y="10020554"/>
          <a:ext cx="8382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24445</xdr:rowOff>
    </xdr:from>
    <xdr:ext cx="469744" cy="259045"/>
    <xdr:sp macro="" textlink="">
      <xdr:nvSpPr>
        <xdr:cNvPr id="349" name="農林水産業費平均値テキスト"/>
        <xdr:cNvSpPr txBox="1"/>
      </xdr:nvSpPr>
      <xdr:spPr>
        <a:xfrm>
          <a:off x="10528300" y="9968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0" name="フローチャート: 判断 349"/>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153892</xdr:rowOff>
    </xdr:from>
    <xdr:to>
      <xdr:col>50</xdr:col>
      <xdr:colOff>114300</xdr:colOff>
      <xdr:row>58</xdr:row>
      <xdr:rowOff>81674</xdr:rowOff>
    </xdr:to>
    <xdr:cxnSp macro="">
      <xdr:nvCxnSpPr>
        <xdr:cNvPr id="351" name="直線コネクタ 350"/>
        <xdr:cNvCxnSpPr/>
      </xdr:nvCxnSpPr>
      <xdr:spPr>
        <a:xfrm>
          <a:off x="8750300" y="9926542"/>
          <a:ext cx="889000" cy="9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2" name="フローチャート: 判断 351"/>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134878</xdr:rowOff>
    </xdr:from>
    <xdr:ext cx="469744" cy="259045"/>
    <xdr:sp macro="" textlink="">
      <xdr:nvSpPr>
        <xdr:cNvPr id="353" name="テキスト ボックス 352"/>
        <xdr:cNvSpPr txBox="1"/>
      </xdr:nvSpPr>
      <xdr:spPr>
        <a:xfrm>
          <a:off x="9404428" y="100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153892</xdr:rowOff>
    </xdr:from>
    <xdr:to>
      <xdr:col>45</xdr:col>
      <xdr:colOff>177800</xdr:colOff>
      <xdr:row>58</xdr:row>
      <xdr:rowOff>53327</xdr:rowOff>
    </xdr:to>
    <xdr:cxnSp macro="">
      <xdr:nvCxnSpPr>
        <xdr:cNvPr id="354" name="直線コネクタ 353"/>
        <xdr:cNvCxnSpPr/>
      </xdr:nvCxnSpPr>
      <xdr:spPr>
        <a:xfrm flipV="1">
          <a:off x="7861300" y="9926542"/>
          <a:ext cx="889000" cy="7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macro="" textlink="">
      <xdr:nvSpPr>
        <xdr:cNvPr id="355" name="フローチャート: 判断 354"/>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145299</xdr:rowOff>
    </xdr:from>
    <xdr:ext cx="469744" cy="259045"/>
    <xdr:sp macro="" textlink="">
      <xdr:nvSpPr>
        <xdr:cNvPr id="356" name="テキスト ボックス 355"/>
        <xdr:cNvSpPr txBox="1"/>
      </xdr:nvSpPr>
      <xdr:spPr>
        <a:xfrm>
          <a:off x="8515428" y="1008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38240</xdr:rowOff>
    </xdr:from>
    <xdr:to>
      <xdr:col>41</xdr:col>
      <xdr:colOff>50800</xdr:colOff>
      <xdr:row>58</xdr:row>
      <xdr:rowOff>53327</xdr:rowOff>
    </xdr:to>
    <xdr:cxnSp macro="">
      <xdr:nvCxnSpPr>
        <xdr:cNvPr id="357" name="直線コネクタ 356"/>
        <xdr:cNvCxnSpPr/>
      </xdr:nvCxnSpPr>
      <xdr:spPr>
        <a:xfrm>
          <a:off x="6972300" y="9982340"/>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macro="" textlink="">
      <xdr:nvSpPr>
        <xdr:cNvPr id="358" name="フローチャート: 判断 357"/>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142022</xdr:rowOff>
    </xdr:from>
    <xdr:ext cx="469744" cy="259045"/>
    <xdr:sp macro="" textlink="">
      <xdr:nvSpPr>
        <xdr:cNvPr id="359" name="テキスト ボックス 358"/>
        <xdr:cNvSpPr txBox="1"/>
      </xdr:nvSpPr>
      <xdr:spPr>
        <a:xfrm>
          <a:off x="7626428" y="1008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macro="" textlink="">
      <xdr:nvSpPr>
        <xdr:cNvPr id="360" name="フローチャート: 判断 359"/>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144937</xdr:rowOff>
    </xdr:from>
    <xdr:ext cx="469744" cy="259045"/>
    <xdr:sp macro="" textlink="">
      <xdr:nvSpPr>
        <xdr:cNvPr id="361" name="テキスト ボックス 360"/>
        <xdr:cNvSpPr txBox="1"/>
      </xdr:nvSpPr>
      <xdr:spPr>
        <a:xfrm>
          <a:off x="6737428" y="1008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25654</xdr:rowOff>
    </xdr:from>
    <xdr:to>
      <xdr:col>55</xdr:col>
      <xdr:colOff>50800</xdr:colOff>
      <xdr:row>58</xdr:row>
      <xdr:rowOff>127254</xdr:rowOff>
    </xdr:to>
    <xdr:sp macro="" textlink="">
      <xdr:nvSpPr>
        <xdr:cNvPr id="367" name="楕円 366"/>
        <xdr:cNvSpPr/>
      </xdr:nvSpPr>
      <xdr:spPr>
        <a:xfrm>
          <a:off x="10426700" y="996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48531</xdr:rowOff>
    </xdr:from>
    <xdr:ext cx="469744" cy="259045"/>
    <xdr:sp macro="" textlink="">
      <xdr:nvSpPr>
        <xdr:cNvPr id="368" name="農林水産業費該当値テキスト"/>
        <xdr:cNvSpPr txBox="1"/>
      </xdr:nvSpPr>
      <xdr:spPr>
        <a:xfrm>
          <a:off x="10528300" y="9821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30874</xdr:rowOff>
    </xdr:from>
    <xdr:to>
      <xdr:col>50</xdr:col>
      <xdr:colOff>165100</xdr:colOff>
      <xdr:row>58</xdr:row>
      <xdr:rowOff>132474</xdr:rowOff>
    </xdr:to>
    <xdr:sp macro="" textlink="">
      <xdr:nvSpPr>
        <xdr:cNvPr id="369" name="楕円 368"/>
        <xdr:cNvSpPr/>
      </xdr:nvSpPr>
      <xdr:spPr>
        <a:xfrm>
          <a:off x="9588500" y="997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149001</xdr:rowOff>
    </xdr:from>
    <xdr:ext cx="469744" cy="259045"/>
    <xdr:sp macro="" textlink="">
      <xdr:nvSpPr>
        <xdr:cNvPr id="370" name="テキスト ボックス 369"/>
        <xdr:cNvSpPr txBox="1"/>
      </xdr:nvSpPr>
      <xdr:spPr>
        <a:xfrm>
          <a:off x="9404428" y="975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103092</xdr:rowOff>
    </xdr:from>
    <xdr:to>
      <xdr:col>46</xdr:col>
      <xdr:colOff>38100</xdr:colOff>
      <xdr:row>58</xdr:row>
      <xdr:rowOff>33242</xdr:rowOff>
    </xdr:to>
    <xdr:sp macro="" textlink="">
      <xdr:nvSpPr>
        <xdr:cNvPr id="371" name="楕円 370"/>
        <xdr:cNvSpPr/>
      </xdr:nvSpPr>
      <xdr:spPr>
        <a:xfrm>
          <a:off x="8699500" y="987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49769</xdr:rowOff>
    </xdr:from>
    <xdr:ext cx="534377" cy="259045"/>
    <xdr:sp macro="" textlink="">
      <xdr:nvSpPr>
        <xdr:cNvPr id="372" name="テキスト ボックス 371"/>
        <xdr:cNvSpPr txBox="1"/>
      </xdr:nvSpPr>
      <xdr:spPr>
        <a:xfrm>
          <a:off x="8483111" y="965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2527</xdr:rowOff>
    </xdr:from>
    <xdr:to>
      <xdr:col>41</xdr:col>
      <xdr:colOff>101600</xdr:colOff>
      <xdr:row>58</xdr:row>
      <xdr:rowOff>104127</xdr:rowOff>
    </xdr:to>
    <xdr:sp macro="" textlink="">
      <xdr:nvSpPr>
        <xdr:cNvPr id="373" name="楕円 372"/>
        <xdr:cNvSpPr/>
      </xdr:nvSpPr>
      <xdr:spPr>
        <a:xfrm>
          <a:off x="7810500" y="994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120654</xdr:rowOff>
    </xdr:from>
    <xdr:ext cx="469744" cy="259045"/>
    <xdr:sp macro="" textlink="">
      <xdr:nvSpPr>
        <xdr:cNvPr id="374" name="テキスト ボックス 373"/>
        <xdr:cNvSpPr txBox="1"/>
      </xdr:nvSpPr>
      <xdr:spPr>
        <a:xfrm>
          <a:off x="7626428" y="9721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158890</xdr:rowOff>
    </xdr:from>
    <xdr:to>
      <xdr:col>36</xdr:col>
      <xdr:colOff>165100</xdr:colOff>
      <xdr:row>58</xdr:row>
      <xdr:rowOff>89040</xdr:rowOff>
    </xdr:to>
    <xdr:sp macro="" textlink="">
      <xdr:nvSpPr>
        <xdr:cNvPr id="375" name="楕円 374"/>
        <xdr:cNvSpPr/>
      </xdr:nvSpPr>
      <xdr:spPr>
        <a:xfrm>
          <a:off x="6921500" y="993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105567</xdr:rowOff>
    </xdr:from>
    <xdr:ext cx="469744" cy="259045"/>
    <xdr:sp macro="" textlink="">
      <xdr:nvSpPr>
        <xdr:cNvPr id="376" name="テキスト ボックス 375"/>
        <xdr:cNvSpPr txBox="1"/>
      </xdr:nvSpPr>
      <xdr:spPr>
        <a:xfrm>
          <a:off x="6737428" y="970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0" name="直線コネクタ 399"/>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1" name="商工費最小値テキスト"/>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2" name="直線コネクタ 401"/>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3" name="商工費最大値テキスト"/>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4" name="直線コネクタ 403"/>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49137</xdr:rowOff>
    </xdr:from>
    <xdr:to>
      <xdr:col>55</xdr:col>
      <xdr:colOff>0</xdr:colOff>
      <xdr:row>75</xdr:row>
      <xdr:rowOff>78283</xdr:rowOff>
    </xdr:to>
    <xdr:cxnSp macro="">
      <xdr:nvCxnSpPr>
        <xdr:cNvPr id="405" name="直線コネクタ 404"/>
        <xdr:cNvCxnSpPr/>
      </xdr:nvCxnSpPr>
      <xdr:spPr>
        <a:xfrm>
          <a:off x="9639300" y="12564987"/>
          <a:ext cx="838200" cy="37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106608</xdr:rowOff>
    </xdr:from>
    <xdr:ext cx="469744" cy="259045"/>
    <xdr:sp macro="" textlink="">
      <xdr:nvSpPr>
        <xdr:cNvPr id="406" name="商工費平均値テキスト"/>
        <xdr:cNvSpPr txBox="1"/>
      </xdr:nvSpPr>
      <xdr:spPr>
        <a:xfrm>
          <a:off x="10528300" y="13136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7" name="フローチャート: 判断 406"/>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49137</xdr:rowOff>
    </xdr:from>
    <xdr:to>
      <xdr:col>50</xdr:col>
      <xdr:colOff>114300</xdr:colOff>
      <xdr:row>74</xdr:row>
      <xdr:rowOff>43726</xdr:rowOff>
    </xdr:to>
    <xdr:cxnSp macro="">
      <xdr:nvCxnSpPr>
        <xdr:cNvPr id="408" name="直線コネクタ 407"/>
        <xdr:cNvCxnSpPr/>
      </xdr:nvCxnSpPr>
      <xdr:spPr>
        <a:xfrm flipV="1">
          <a:off x="8750300" y="12564987"/>
          <a:ext cx="889000" cy="16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9" name="フローチャート: 判断 408"/>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50677</xdr:rowOff>
    </xdr:from>
    <xdr:ext cx="469744" cy="259045"/>
    <xdr:sp macro="" textlink="">
      <xdr:nvSpPr>
        <xdr:cNvPr id="410" name="テキスト ボックス 409"/>
        <xdr:cNvSpPr txBox="1"/>
      </xdr:nvSpPr>
      <xdr:spPr>
        <a:xfrm>
          <a:off x="9404428" y="132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43726</xdr:rowOff>
    </xdr:from>
    <xdr:to>
      <xdr:col>45</xdr:col>
      <xdr:colOff>177800</xdr:colOff>
      <xdr:row>75</xdr:row>
      <xdr:rowOff>115392</xdr:rowOff>
    </xdr:to>
    <xdr:cxnSp macro="">
      <xdr:nvCxnSpPr>
        <xdr:cNvPr id="411" name="直線コネクタ 410"/>
        <xdr:cNvCxnSpPr/>
      </xdr:nvCxnSpPr>
      <xdr:spPr>
        <a:xfrm flipV="1">
          <a:off x="7861300" y="12731026"/>
          <a:ext cx="889000" cy="24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47980</xdr:rowOff>
    </xdr:from>
    <xdr:to>
      <xdr:col>46</xdr:col>
      <xdr:colOff>38100</xdr:colOff>
      <xdr:row>76</xdr:row>
      <xdr:rowOff>149580</xdr:rowOff>
    </xdr:to>
    <xdr:sp macro="" textlink="">
      <xdr:nvSpPr>
        <xdr:cNvPr id="412" name="フローチャート: 判断 411"/>
        <xdr:cNvSpPr/>
      </xdr:nvSpPr>
      <xdr:spPr>
        <a:xfrm>
          <a:off x="8699500" y="130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140707</xdr:rowOff>
    </xdr:from>
    <xdr:ext cx="534377" cy="259045"/>
    <xdr:sp macro="" textlink="">
      <xdr:nvSpPr>
        <xdr:cNvPr id="413" name="テキスト ボックス 412"/>
        <xdr:cNvSpPr txBox="1"/>
      </xdr:nvSpPr>
      <xdr:spPr>
        <a:xfrm>
          <a:off x="8483111" y="1317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115392</xdr:rowOff>
    </xdr:from>
    <xdr:to>
      <xdr:col>41</xdr:col>
      <xdr:colOff>50800</xdr:colOff>
      <xdr:row>76</xdr:row>
      <xdr:rowOff>73444</xdr:rowOff>
    </xdr:to>
    <xdr:cxnSp macro="">
      <xdr:nvCxnSpPr>
        <xdr:cNvPr id="414" name="直線コネクタ 413"/>
        <xdr:cNvCxnSpPr/>
      </xdr:nvCxnSpPr>
      <xdr:spPr>
        <a:xfrm flipV="1">
          <a:off x="6972300" y="12974142"/>
          <a:ext cx="889000" cy="12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68707</xdr:rowOff>
    </xdr:from>
    <xdr:to>
      <xdr:col>41</xdr:col>
      <xdr:colOff>101600</xdr:colOff>
      <xdr:row>77</xdr:row>
      <xdr:rowOff>170307</xdr:rowOff>
    </xdr:to>
    <xdr:sp macro="" textlink="">
      <xdr:nvSpPr>
        <xdr:cNvPr id="415" name="フローチャート: 判断 414"/>
        <xdr:cNvSpPr/>
      </xdr:nvSpPr>
      <xdr:spPr>
        <a:xfrm>
          <a:off x="78105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161434</xdr:rowOff>
    </xdr:from>
    <xdr:ext cx="469744" cy="259045"/>
    <xdr:sp macro="" textlink="">
      <xdr:nvSpPr>
        <xdr:cNvPr id="416" name="テキスト ボックス 415"/>
        <xdr:cNvSpPr txBox="1"/>
      </xdr:nvSpPr>
      <xdr:spPr>
        <a:xfrm>
          <a:off x="7626428" y="1336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101664</xdr:rowOff>
    </xdr:from>
    <xdr:to>
      <xdr:col>36</xdr:col>
      <xdr:colOff>165100</xdr:colOff>
      <xdr:row>78</xdr:row>
      <xdr:rowOff>31814</xdr:rowOff>
    </xdr:to>
    <xdr:sp macro="" textlink="">
      <xdr:nvSpPr>
        <xdr:cNvPr id="417" name="フローチャート: 判断 416"/>
        <xdr:cNvSpPr/>
      </xdr:nvSpPr>
      <xdr:spPr>
        <a:xfrm>
          <a:off x="6921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22941</xdr:rowOff>
    </xdr:from>
    <xdr:ext cx="469744" cy="259045"/>
    <xdr:sp macro="" textlink="">
      <xdr:nvSpPr>
        <xdr:cNvPr id="418" name="テキスト ボックス 417"/>
        <xdr:cNvSpPr txBox="1"/>
      </xdr:nvSpPr>
      <xdr:spPr>
        <a:xfrm>
          <a:off x="6737428" y="1339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27483</xdr:rowOff>
    </xdr:from>
    <xdr:to>
      <xdr:col>55</xdr:col>
      <xdr:colOff>50800</xdr:colOff>
      <xdr:row>75</xdr:row>
      <xdr:rowOff>129083</xdr:rowOff>
    </xdr:to>
    <xdr:sp macro="" textlink="">
      <xdr:nvSpPr>
        <xdr:cNvPr id="424" name="楕円 423"/>
        <xdr:cNvSpPr/>
      </xdr:nvSpPr>
      <xdr:spPr>
        <a:xfrm>
          <a:off x="10426700" y="1288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50360</xdr:rowOff>
    </xdr:from>
    <xdr:ext cx="534377" cy="259045"/>
    <xdr:sp macro="" textlink="">
      <xdr:nvSpPr>
        <xdr:cNvPr id="425" name="商工費該当値テキスト"/>
        <xdr:cNvSpPr txBox="1"/>
      </xdr:nvSpPr>
      <xdr:spPr>
        <a:xfrm>
          <a:off x="10528300" y="1273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169787</xdr:rowOff>
    </xdr:from>
    <xdr:to>
      <xdr:col>50</xdr:col>
      <xdr:colOff>165100</xdr:colOff>
      <xdr:row>73</xdr:row>
      <xdr:rowOff>99937</xdr:rowOff>
    </xdr:to>
    <xdr:sp macro="" textlink="">
      <xdr:nvSpPr>
        <xdr:cNvPr id="426" name="楕円 425"/>
        <xdr:cNvSpPr/>
      </xdr:nvSpPr>
      <xdr:spPr>
        <a:xfrm>
          <a:off x="9588500" y="1251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116464</xdr:rowOff>
    </xdr:from>
    <xdr:ext cx="534377" cy="259045"/>
    <xdr:sp macro="" textlink="">
      <xdr:nvSpPr>
        <xdr:cNvPr id="427" name="テキスト ボックス 426"/>
        <xdr:cNvSpPr txBox="1"/>
      </xdr:nvSpPr>
      <xdr:spPr>
        <a:xfrm>
          <a:off x="9372111" y="1228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164376</xdr:rowOff>
    </xdr:from>
    <xdr:to>
      <xdr:col>46</xdr:col>
      <xdr:colOff>38100</xdr:colOff>
      <xdr:row>74</xdr:row>
      <xdr:rowOff>94526</xdr:rowOff>
    </xdr:to>
    <xdr:sp macro="" textlink="">
      <xdr:nvSpPr>
        <xdr:cNvPr id="428" name="楕円 427"/>
        <xdr:cNvSpPr/>
      </xdr:nvSpPr>
      <xdr:spPr>
        <a:xfrm>
          <a:off x="8699500" y="1268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111053</xdr:rowOff>
    </xdr:from>
    <xdr:ext cx="534377" cy="259045"/>
    <xdr:sp macro="" textlink="">
      <xdr:nvSpPr>
        <xdr:cNvPr id="429" name="テキスト ボックス 428"/>
        <xdr:cNvSpPr txBox="1"/>
      </xdr:nvSpPr>
      <xdr:spPr>
        <a:xfrm>
          <a:off x="8483111" y="1245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64592</xdr:rowOff>
    </xdr:from>
    <xdr:to>
      <xdr:col>41</xdr:col>
      <xdr:colOff>101600</xdr:colOff>
      <xdr:row>75</xdr:row>
      <xdr:rowOff>166191</xdr:rowOff>
    </xdr:to>
    <xdr:sp macro="" textlink="">
      <xdr:nvSpPr>
        <xdr:cNvPr id="430" name="楕円 429"/>
        <xdr:cNvSpPr/>
      </xdr:nvSpPr>
      <xdr:spPr>
        <a:xfrm>
          <a:off x="7810500" y="129233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11269</xdr:rowOff>
    </xdr:from>
    <xdr:ext cx="534377" cy="259045"/>
    <xdr:sp macro="" textlink="">
      <xdr:nvSpPr>
        <xdr:cNvPr id="431" name="テキスト ボックス 430"/>
        <xdr:cNvSpPr txBox="1"/>
      </xdr:nvSpPr>
      <xdr:spPr>
        <a:xfrm>
          <a:off x="7594111" y="1269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22644</xdr:rowOff>
    </xdr:from>
    <xdr:to>
      <xdr:col>36</xdr:col>
      <xdr:colOff>165100</xdr:colOff>
      <xdr:row>76</xdr:row>
      <xdr:rowOff>124244</xdr:rowOff>
    </xdr:to>
    <xdr:sp macro="" textlink="">
      <xdr:nvSpPr>
        <xdr:cNvPr id="432" name="楕円 431"/>
        <xdr:cNvSpPr/>
      </xdr:nvSpPr>
      <xdr:spPr>
        <a:xfrm>
          <a:off x="6921500" y="1305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140771</xdr:rowOff>
    </xdr:from>
    <xdr:ext cx="534377" cy="259045"/>
    <xdr:sp macro="" textlink="">
      <xdr:nvSpPr>
        <xdr:cNvPr id="433" name="テキスト ボックス 432"/>
        <xdr:cNvSpPr txBox="1"/>
      </xdr:nvSpPr>
      <xdr:spPr>
        <a:xfrm>
          <a:off x="6705111" y="128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95</xdr:row>
      <xdr:rowOff>119661</xdr:rowOff>
    </xdr:from>
    <xdr:to>
      <xdr:col>54</xdr:col>
      <xdr:colOff>189865</xdr:colOff>
      <xdr:row>98</xdr:row>
      <xdr:rowOff>62237</xdr:rowOff>
    </xdr:to>
    <xdr:cxnSp macro="">
      <xdr:nvCxnSpPr>
        <xdr:cNvPr id="455" name="直線コネクタ 454"/>
        <xdr:cNvCxnSpPr/>
      </xdr:nvCxnSpPr>
      <xdr:spPr>
        <a:xfrm flipV="1">
          <a:off x="10475595" y="16407411"/>
          <a:ext cx="1270" cy="456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66064</xdr:rowOff>
    </xdr:from>
    <xdr:ext cx="534377" cy="259045"/>
    <xdr:sp macro="" textlink="">
      <xdr:nvSpPr>
        <xdr:cNvPr id="456" name="土木費最小値テキスト"/>
        <xdr:cNvSpPr txBox="1"/>
      </xdr:nvSpPr>
      <xdr:spPr>
        <a:xfrm>
          <a:off x="10528300" y="1686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62237</xdr:rowOff>
    </xdr:from>
    <xdr:to>
      <xdr:col>55</xdr:col>
      <xdr:colOff>88900</xdr:colOff>
      <xdr:row>98</xdr:row>
      <xdr:rowOff>62237</xdr:rowOff>
    </xdr:to>
    <xdr:cxnSp macro="">
      <xdr:nvCxnSpPr>
        <xdr:cNvPr id="457" name="直線コネクタ 456"/>
        <xdr:cNvCxnSpPr/>
      </xdr:nvCxnSpPr>
      <xdr:spPr>
        <a:xfrm>
          <a:off x="10388600" y="1686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66338</xdr:rowOff>
    </xdr:from>
    <xdr:ext cx="599010" cy="259045"/>
    <xdr:sp macro="" textlink="">
      <xdr:nvSpPr>
        <xdr:cNvPr id="458" name="土木費最大値テキスト"/>
        <xdr:cNvSpPr txBox="1"/>
      </xdr:nvSpPr>
      <xdr:spPr>
        <a:xfrm>
          <a:off x="10528300" y="16182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95</xdr:row>
      <xdr:rowOff>119661</xdr:rowOff>
    </xdr:from>
    <xdr:to>
      <xdr:col>55</xdr:col>
      <xdr:colOff>88900</xdr:colOff>
      <xdr:row>95</xdr:row>
      <xdr:rowOff>119661</xdr:rowOff>
    </xdr:to>
    <xdr:cxnSp macro="">
      <xdr:nvCxnSpPr>
        <xdr:cNvPr id="459" name="直線コネクタ 458"/>
        <xdr:cNvCxnSpPr/>
      </xdr:nvCxnSpPr>
      <xdr:spPr>
        <a:xfrm>
          <a:off x="10388600" y="1640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66749</xdr:rowOff>
    </xdr:from>
    <xdr:to>
      <xdr:col>55</xdr:col>
      <xdr:colOff>0</xdr:colOff>
      <xdr:row>97</xdr:row>
      <xdr:rowOff>3390</xdr:rowOff>
    </xdr:to>
    <xdr:cxnSp macro="">
      <xdr:nvCxnSpPr>
        <xdr:cNvPr id="460" name="直線コネクタ 459"/>
        <xdr:cNvCxnSpPr/>
      </xdr:nvCxnSpPr>
      <xdr:spPr>
        <a:xfrm>
          <a:off x="9639300" y="16525949"/>
          <a:ext cx="838200" cy="10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51911</xdr:rowOff>
    </xdr:from>
    <xdr:ext cx="534377" cy="259045"/>
    <xdr:sp macro="" textlink="">
      <xdr:nvSpPr>
        <xdr:cNvPr id="461" name="土木費平均値テキスト"/>
        <xdr:cNvSpPr txBox="1"/>
      </xdr:nvSpPr>
      <xdr:spPr>
        <a:xfrm>
          <a:off x="10528300" y="166825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73484</xdr:rowOff>
    </xdr:from>
    <xdr:to>
      <xdr:col>55</xdr:col>
      <xdr:colOff>50800</xdr:colOff>
      <xdr:row>98</xdr:row>
      <xdr:rowOff>3634</xdr:rowOff>
    </xdr:to>
    <xdr:sp macro="" textlink="">
      <xdr:nvSpPr>
        <xdr:cNvPr id="462" name="フローチャート: 判断 461"/>
        <xdr:cNvSpPr/>
      </xdr:nvSpPr>
      <xdr:spPr>
        <a:xfrm>
          <a:off x="10426700" y="1670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89838</xdr:rowOff>
    </xdr:from>
    <xdr:to>
      <xdr:col>50</xdr:col>
      <xdr:colOff>114300</xdr:colOff>
      <xdr:row>96</xdr:row>
      <xdr:rowOff>66749</xdr:rowOff>
    </xdr:to>
    <xdr:cxnSp macro="">
      <xdr:nvCxnSpPr>
        <xdr:cNvPr id="463" name="直線コネクタ 462"/>
        <xdr:cNvCxnSpPr/>
      </xdr:nvCxnSpPr>
      <xdr:spPr>
        <a:xfrm>
          <a:off x="8750300" y="16377588"/>
          <a:ext cx="889000" cy="14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75783</xdr:rowOff>
    </xdr:from>
    <xdr:to>
      <xdr:col>50</xdr:col>
      <xdr:colOff>165100</xdr:colOff>
      <xdr:row>98</xdr:row>
      <xdr:rowOff>5933</xdr:rowOff>
    </xdr:to>
    <xdr:sp macro="" textlink="">
      <xdr:nvSpPr>
        <xdr:cNvPr id="464" name="フローチャート: 判断 463"/>
        <xdr:cNvSpPr/>
      </xdr:nvSpPr>
      <xdr:spPr>
        <a:xfrm>
          <a:off x="9588500" y="1670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168510</xdr:rowOff>
    </xdr:from>
    <xdr:ext cx="534377" cy="259045"/>
    <xdr:sp macro="" textlink="">
      <xdr:nvSpPr>
        <xdr:cNvPr id="465" name="テキスト ボックス 464"/>
        <xdr:cNvSpPr txBox="1"/>
      </xdr:nvSpPr>
      <xdr:spPr>
        <a:xfrm>
          <a:off x="9372111" y="1679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103119</xdr:rowOff>
    </xdr:from>
    <xdr:to>
      <xdr:col>45</xdr:col>
      <xdr:colOff>177800</xdr:colOff>
      <xdr:row>95</xdr:row>
      <xdr:rowOff>89838</xdr:rowOff>
    </xdr:to>
    <xdr:cxnSp macro="">
      <xdr:nvCxnSpPr>
        <xdr:cNvPr id="466" name="直線コネクタ 465"/>
        <xdr:cNvCxnSpPr/>
      </xdr:nvCxnSpPr>
      <xdr:spPr>
        <a:xfrm>
          <a:off x="7861300" y="16047969"/>
          <a:ext cx="889000" cy="32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82829</xdr:rowOff>
    </xdr:from>
    <xdr:to>
      <xdr:col>46</xdr:col>
      <xdr:colOff>38100</xdr:colOff>
      <xdr:row>98</xdr:row>
      <xdr:rowOff>12979</xdr:rowOff>
    </xdr:to>
    <xdr:sp macro="" textlink="">
      <xdr:nvSpPr>
        <xdr:cNvPr id="467" name="フローチャート: 判断 466"/>
        <xdr:cNvSpPr/>
      </xdr:nvSpPr>
      <xdr:spPr>
        <a:xfrm>
          <a:off x="8699500" y="1671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4106</xdr:rowOff>
    </xdr:from>
    <xdr:ext cx="534377" cy="259045"/>
    <xdr:sp macro="" textlink="">
      <xdr:nvSpPr>
        <xdr:cNvPr id="468" name="テキスト ボックス 467"/>
        <xdr:cNvSpPr txBox="1"/>
      </xdr:nvSpPr>
      <xdr:spPr>
        <a:xfrm>
          <a:off x="8483111" y="1680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46056</xdr:rowOff>
    </xdr:from>
    <xdr:to>
      <xdr:col>41</xdr:col>
      <xdr:colOff>50800</xdr:colOff>
      <xdr:row>93</xdr:row>
      <xdr:rowOff>103119</xdr:rowOff>
    </xdr:to>
    <xdr:cxnSp macro="">
      <xdr:nvCxnSpPr>
        <xdr:cNvPr id="469" name="直線コネクタ 468"/>
        <xdr:cNvCxnSpPr/>
      </xdr:nvCxnSpPr>
      <xdr:spPr>
        <a:xfrm>
          <a:off x="6972300" y="15819456"/>
          <a:ext cx="889000" cy="22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85713</xdr:rowOff>
    </xdr:from>
    <xdr:to>
      <xdr:col>41</xdr:col>
      <xdr:colOff>101600</xdr:colOff>
      <xdr:row>98</xdr:row>
      <xdr:rowOff>15863</xdr:rowOff>
    </xdr:to>
    <xdr:sp macro="" textlink="">
      <xdr:nvSpPr>
        <xdr:cNvPr id="470" name="フローチャート: 判断 469"/>
        <xdr:cNvSpPr/>
      </xdr:nvSpPr>
      <xdr:spPr>
        <a:xfrm>
          <a:off x="7810500" y="1671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6990</xdr:rowOff>
    </xdr:from>
    <xdr:ext cx="534377" cy="259045"/>
    <xdr:sp macro="" textlink="">
      <xdr:nvSpPr>
        <xdr:cNvPr id="471" name="テキスト ボックス 470"/>
        <xdr:cNvSpPr txBox="1"/>
      </xdr:nvSpPr>
      <xdr:spPr>
        <a:xfrm>
          <a:off x="7594111" y="1680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87044</xdr:rowOff>
    </xdr:from>
    <xdr:to>
      <xdr:col>36</xdr:col>
      <xdr:colOff>165100</xdr:colOff>
      <xdr:row>98</xdr:row>
      <xdr:rowOff>17194</xdr:rowOff>
    </xdr:to>
    <xdr:sp macro="" textlink="">
      <xdr:nvSpPr>
        <xdr:cNvPr id="472" name="フローチャート: 判断 471"/>
        <xdr:cNvSpPr/>
      </xdr:nvSpPr>
      <xdr:spPr>
        <a:xfrm>
          <a:off x="69215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8321</xdr:rowOff>
    </xdr:from>
    <xdr:ext cx="534377" cy="259045"/>
    <xdr:sp macro="" textlink="">
      <xdr:nvSpPr>
        <xdr:cNvPr id="473" name="テキスト ボックス 472"/>
        <xdr:cNvSpPr txBox="1"/>
      </xdr:nvSpPr>
      <xdr:spPr>
        <a:xfrm>
          <a:off x="6705111" y="1681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124040</xdr:rowOff>
    </xdr:from>
    <xdr:to>
      <xdr:col>55</xdr:col>
      <xdr:colOff>50800</xdr:colOff>
      <xdr:row>97</xdr:row>
      <xdr:rowOff>54190</xdr:rowOff>
    </xdr:to>
    <xdr:sp macro="" textlink="">
      <xdr:nvSpPr>
        <xdr:cNvPr id="479" name="楕円 478"/>
        <xdr:cNvSpPr/>
      </xdr:nvSpPr>
      <xdr:spPr>
        <a:xfrm>
          <a:off x="10426700" y="1658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146917</xdr:rowOff>
    </xdr:from>
    <xdr:ext cx="534377" cy="259045"/>
    <xdr:sp macro="" textlink="">
      <xdr:nvSpPr>
        <xdr:cNvPr id="480" name="土木費該当値テキスト"/>
        <xdr:cNvSpPr txBox="1"/>
      </xdr:nvSpPr>
      <xdr:spPr>
        <a:xfrm>
          <a:off x="10528300" y="1643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15949</xdr:rowOff>
    </xdr:from>
    <xdr:to>
      <xdr:col>50</xdr:col>
      <xdr:colOff>165100</xdr:colOff>
      <xdr:row>96</xdr:row>
      <xdr:rowOff>117549</xdr:rowOff>
    </xdr:to>
    <xdr:sp macro="" textlink="">
      <xdr:nvSpPr>
        <xdr:cNvPr id="481" name="楕円 480"/>
        <xdr:cNvSpPr/>
      </xdr:nvSpPr>
      <xdr:spPr>
        <a:xfrm>
          <a:off x="9588500" y="1647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134076</xdr:rowOff>
    </xdr:from>
    <xdr:ext cx="534377" cy="259045"/>
    <xdr:sp macro="" textlink="">
      <xdr:nvSpPr>
        <xdr:cNvPr id="482" name="テキスト ボックス 481"/>
        <xdr:cNvSpPr txBox="1"/>
      </xdr:nvSpPr>
      <xdr:spPr>
        <a:xfrm>
          <a:off x="9372111" y="1625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39038</xdr:rowOff>
    </xdr:from>
    <xdr:to>
      <xdr:col>46</xdr:col>
      <xdr:colOff>38100</xdr:colOff>
      <xdr:row>95</xdr:row>
      <xdr:rowOff>140638</xdr:rowOff>
    </xdr:to>
    <xdr:sp macro="" textlink="">
      <xdr:nvSpPr>
        <xdr:cNvPr id="483" name="楕円 482"/>
        <xdr:cNvSpPr/>
      </xdr:nvSpPr>
      <xdr:spPr>
        <a:xfrm>
          <a:off x="8699500" y="1632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157165</xdr:rowOff>
    </xdr:from>
    <xdr:ext cx="599010" cy="259045"/>
    <xdr:sp macro="" textlink="">
      <xdr:nvSpPr>
        <xdr:cNvPr id="484" name="テキスト ボックス 483"/>
        <xdr:cNvSpPr txBox="1"/>
      </xdr:nvSpPr>
      <xdr:spPr>
        <a:xfrm>
          <a:off x="8450795" y="16102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52319</xdr:rowOff>
    </xdr:from>
    <xdr:to>
      <xdr:col>41</xdr:col>
      <xdr:colOff>101600</xdr:colOff>
      <xdr:row>93</xdr:row>
      <xdr:rowOff>153919</xdr:rowOff>
    </xdr:to>
    <xdr:sp macro="" textlink="">
      <xdr:nvSpPr>
        <xdr:cNvPr id="485" name="楕円 484"/>
        <xdr:cNvSpPr/>
      </xdr:nvSpPr>
      <xdr:spPr>
        <a:xfrm>
          <a:off x="7810500" y="1599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170446</xdr:rowOff>
    </xdr:from>
    <xdr:ext cx="599010" cy="259045"/>
    <xdr:sp macro="" textlink="">
      <xdr:nvSpPr>
        <xdr:cNvPr id="486" name="テキスト ボックス 485"/>
        <xdr:cNvSpPr txBox="1"/>
      </xdr:nvSpPr>
      <xdr:spPr>
        <a:xfrm>
          <a:off x="7561795" y="1577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166706</xdr:rowOff>
    </xdr:from>
    <xdr:to>
      <xdr:col>36</xdr:col>
      <xdr:colOff>165100</xdr:colOff>
      <xdr:row>92</xdr:row>
      <xdr:rowOff>96856</xdr:rowOff>
    </xdr:to>
    <xdr:sp macro="" textlink="">
      <xdr:nvSpPr>
        <xdr:cNvPr id="487" name="楕円 486"/>
        <xdr:cNvSpPr/>
      </xdr:nvSpPr>
      <xdr:spPr>
        <a:xfrm>
          <a:off x="6921500" y="157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113383</xdr:rowOff>
    </xdr:from>
    <xdr:ext cx="599010" cy="259045"/>
    <xdr:sp macro="" textlink="">
      <xdr:nvSpPr>
        <xdr:cNvPr id="488" name="テキスト ボックス 487"/>
        <xdr:cNvSpPr txBox="1"/>
      </xdr:nvSpPr>
      <xdr:spPr>
        <a:xfrm>
          <a:off x="6672795" y="1554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1" name="直線コネクタ 510"/>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2" name="消防費最小値テキスト"/>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3" name="直線コネクタ 512"/>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4" name="消防費最大値テキスト"/>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15" name="直線コネクタ 514"/>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59096</xdr:rowOff>
    </xdr:from>
    <xdr:to>
      <xdr:col>85</xdr:col>
      <xdr:colOff>127000</xdr:colOff>
      <xdr:row>37</xdr:row>
      <xdr:rowOff>137917</xdr:rowOff>
    </xdr:to>
    <xdr:cxnSp macro="">
      <xdr:nvCxnSpPr>
        <xdr:cNvPr id="516" name="直線コネクタ 515"/>
        <xdr:cNvCxnSpPr/>
      </xdr:nvCxnSpPr>
      <xdr:spPr>
        <a:xfrm flipV="1">
          <a:off x="15481300" y="6402746"/>
          <a:ext cx="838200" cy="7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7571</xdr:rowOff>
    </xdr:from>
    <xdr:ext cx="534377" cy="259045"/>
    <xdr:sp macro="" textlink="">
      <xdr:nvSpPr>
        <xdr:cNvPr id="517" name="消防費平均値テキスト"/>
        <xdr:cNvSpPr txBox="1"/>
      </xdr:nvSpPr>
      <xdr:spPr>
        <a:xfrm>
          <a:off x="16370300" y="6351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18" name="フローチャート: 判断 517"/>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102804</xdr:rowOff>
    </xdr:from>
    <xdr:to>
      <xdr:col>81</xdr:col>
      <xdr:colOff>50800</xdr:colOff>
      <xdr:row>37</xdr:row>
      <xdr:rowOff>137917</xdr:rowOff>
    </xdr:to>
    <xdr:cxnSp macro="">
      <xdr:nvCxnSpPr>
        <xdr:cNvPr id="519" name="直線コネクタ 518"/>
        <xdr:cNvCxnSpPr/>
      </xdr:nvCxnSpPr>
      <xdr:spPr>
        <a:xfrm>
          <a:off x="14592300" y="6446454"/>
          <a:ext cx="889000" cy="3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0" name="フローチャート: 判断 519"/>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155866</xdr:rowOff>
    </xdr:from>
    <xdr:ext cx="534377" cy="259045"/>
    <xdr:sp macro="" textlink="">
      <xdr:nvSpPr>
        <xdr:cNvPr id="521" name="テキスト ボックス 520"/>
        <xdr:cNvSpPr txBox="1"/>
      </xdr:nvSpPr>
      <xdr:spPr>
        <a:xfrm>
          <a:off x="15214111" y="615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102804</xdr:rowOff>
    </xdr:from>
    <xdr:to>
      <xdr:col>76</xdr:col>
      <xdr:colOff>114300</xdr:colOff>
      <xdr:row>37</xdr:row>
      <xdr:rowOff>156662</xdr:rowOff>
    </xdr:to>
    <xdr:cxnSp macro="">
      <xdr:nvCxnSpPr>
        <xdr:cNvPr id="522" name="直線コネクタ 521"/>
        <xdr:cNvCxnSpPr/>
      </xdr:nvCxnSpPr>
      <xdr:spPr>
        <a:xfrm flipV="1">
          <a:off x="13703300" y="6446454"/>
          <a:ext cx="889000" cy="5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macro="" textlink="">
      <xdr:nvSpPr>
        <xdr:cNvPr id="523" name="フローチャート: 判断 522"/>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134195</xdr:rowOff>
    </xdr:from>
    <xdr:ext cx="534377" cy="259045"/>
    <xdr:sp macro="" textlink="">
      <xdr:nvSpPr>
        <xdr:cNvPr id="524" name="テキスト ボックス 523"/>
        <xdr:cNvSpPr txBox="1"/>
      </xdr:nvSpPr>
      <xdr:spPr>
        <a:xfrm>
          <a:off x="14325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133528</xdr:rowOff>
    </xdr:from>
    <xdr:to>
      <xdr:col>71</xdr:col>
      <xdr:colOff>177800</xdr:colOff>
      <xdr:row>37</xdr:row>
      <xdr:rowOff>156662</xdr:rowOff>
    </xdr:to>
    <xdr:cxnSp macro="">
      <xdr:nvCxnSpPr>
        <xdr:cNvPr id="525" name="直線コネクタ 524"/>
        <xdr:cNvCxnSpPr/>
      </xdr:nvCxnSpPr>
      <xdr:spPr>
        <a:xfrm>
          <a:off x="12814300" y="6477178"/>
          <a:ext cx="889000" cy="2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macro="" textlink="">
      <xdr:nvSpPr>
        <xdr:cNvPr id="526" name="フローチャート: 判断 525"/>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154038</xdr:rowOff>
    </xdr:from>
    <xdr:ext cx="534377" cy="259045"/>
    <xdr:sp macro="" textlink="">
      <xdr:nvSpPr>
        <xdr:cNvPr id="527" name="テキスト ボックス 526"/>
        <xdr:cNvSpPr txBox="1"/>
      </xdr:nvSpPr>
      <xdr:spPr>
        <a:xfrm>
          <a:off x="13436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28" name="フローチャート: 判断 527"/>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9059</xdr:rowOff>
    </xdr:from>
    <xdr:ext cx="534377" cy="259045"/>
    <xdr:sp macro="" textlink="">
      <xdr:nvSpPr>
        <xdr:cNvPr id="529" name="テキスト ボックス 528"/>
        <xdr:cNvSpPr txBox="1"/>
      </xdr:nvSpPr>
      <xdr:spPr>
        <a:xfrm>
          <a:off x="12547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8296</xdr:rowOff>
    </xdr:from>
    <xdr:to>
      <xdr:col>85</xdr:col>
      <xdr:colOff>177800</xdr:colOff>
      <xdr:row>37</xdr:row>
      <xdr:rowOff>109896</xdr:rowOff>
    </xdr:to>
    <xdr:sp macro="" textlink="">
      <xdr:nvSpPr>
        <xdr:cNvPr id="535" name="楕円 534"/>
        <xdr:cNvSpPr/>
      </xdr:nvSpPr>
      <xdr:spPr>
        <a:xfrm>
          <a:off x="16268700" y="635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31173</xdr:rowOff>
    </xdr:from>
    <xdr:ext cx="534377" cy="259045"/>
    <xdr:sp macro="" textlink="">
      <xdr:nvSpPr>
        <xdr:cNvPr id="536" name="消防費該当値テキスト"/>
        <xdr:cNvSpPr txBox="1"/>
      </xdr:nvSpPr>
      <xdr:spPr>
        <a:xfrm>
          <a:off x="16370300" y="620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87117</xdr:rowOff>
    </xdr:from>
    <xdr:to>
      <xdr:col>81</xdr:col>
      <xdr:colOff>101600</xdr:colOff>
      <xdr:row>38</xdr:row>
      <xdr:rowOff>17267</xdr:rowOff>
    </xdr:to>
    <xdr:sp macro="" textlink="">
      <xdr:nvSpPr>
        <xdr:cNvPr id="537" name="楕円 536"/>
        <xdr:cNvSpPr/>
      </xdr:nvSpPr>
      <xdr:spPr>
        <a:xfrm>
          <a:off x="15430500" y="643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8394</xdr:rowOff>
    </xdr:from>
    <xdr:ext cx="534377" cy="259045"/>
    <xdr:sp macro="" textlink="">
      <xdr:nvSpPr>
        <xdr:cNvPr id="538" name="テキスト ボックス 537"/>
        <xdr:cNvSpPr txBox="1"/>
      </xdr:nvSpPr>
      <xdr:spPr>
        <a:xfrm>
          <a:off x="15214111" y="652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52004</xdr:rowOff>
    </xdr:from>
    <xdr:to>
      <xdr:col>76</xdr:col>
      <xdr:colOff>165100</xdr:colOff>
      <xdr:row>37</xdr:row>
      <xdr:rowOff>153604</xdr:rowOff>
    </xdr:to>
    <xdr:sp macro="" textlink="">
      <xdr:nvSpPr>
        <xdr:cNvPr id="539" name="楕円 538"/>
        <xdr:cNvSpPr/>
      </xdr:nvSpPr>
      <xdr:spPr>
        <a:xfrm>
          <a:off x="14541500" y="639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144731</xdr:rowOff>
    </xdr:from>
    <xdr:ext cx="534377" cy="259045"/>
    <xdr:sp macro="" textlink="">
      <xdr:nvSpPr>
        <xdr:cNvPr id="540" name="テキスト ボックス 539"/>
        <xdr:cNvSpPr txBox="1"/>
      </xdr:nvSpPr>
      <xdr:spPr>
        <a:xfrm>
          <a:off x="14325111" y="648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105862</xdr:rowOff>
    </xdr:from>
    <xdr:to>
      <xdr:col>72</xdr:col>
      <xdr:colOff>38100</xdr:colOff>
      <xdr:row>38</xdr:row>
      <xdr:rowOff>36012</xdr:rowOff>
    </xdr:to>
    <xdr:sp macro="" textlink="">
      <xdr:nvSpPr>
        <xdr:cNvPr id="541" name="楕円 540"/>
        <xdr:cNvSpPr/>
      </xdr:nvSpPr>
      <xdr:spPr>
        <a:xfrm>
          <a:off x="13652500" y="644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27139</xdr:rowOff>
    </xdr:from>
    <xdr:ext cx="534377" cy="259045"/>
    <xdr:sp macro="" textlink="">
      <xdr:nvSpPr>
        <xdr:cNvPr id="542" name="テキスト ボックス 541"/>
        <xdr:cNvSpPr txBox="1"/>
      </xdr:nvSpPr>
      <xdr:spPr>
        <a:xfrm>
          <a:off x="13436111" y="654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82728</xdr:rowOff>
    </xdr:from>
    <xdr:to>
      <xdr:col>67</xdr:col>
      <xdr:colOff>101600</xdr:colOff>
      <xdr:row>38</xdr:row>
      <xdr:rowOff>12878</xdr:rowOff>
    </xdr:to>
    <xdr:sp macro="" textlink="">
      <xdr:nvSpPr>
        <xdr:cNvPr id="543" name="楕円 542"/>
        <xdr:cNvSpPr/>
      </xdr:nvSpPr>
      <xdr:spPr>
        <a:xfrm>
          <a:off x="12763500" y="642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4005</xdr:rowOff>
    </xdr:from>
    <xdr:ext cx="534377" cy="259045"/>
    <xdr:sp macro="" textlink="">
      <xdr:nvSpPr>
        <xdr:cNvPr id="544" name="テキスト ボックス 543"/>
        <xdr:cNvSpPr txBox="1"/>
      </xdr:nvSpPr>
      <xdr:spPr>
        <a:xfrm>
          <a:off x="12547111" y="651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3" name="テキスト ボックス 56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69" name="直線コネクタ 568"/>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0" name="教育費最小値テキスト"/>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1" name="直線コネクタ 570"/>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2" name="教育費最大値テキスト"/>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3" name="直線コネクタ 572"/>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147663</xdr:rowOff>
    </xdr:from>
    <xdr:to>
      <xdr:col>85</xdr:col>
      <xdr:colOff>127000</xdr:colOff>
      <xdr:row>54</xdr:row>
      <xdr:rowOff>152883</xdr:rowOff>
    </xdr:to>
    <xdr:cxnSp macro="">
      <xdr:nvCxnSpPr>
        <xdr:cNvPr id="574" name="直線コネクタ 573"/>
        <xdr:cNvCxnSpPr/>
      </xdr:nvCxnSpPr>
      <xdr:spPr>
        <a:xfrm flipV="1">
          <a:off x="15481300" y="9405963"/>
          <a:ext cx="8382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117886</xdr:rowOff>
    </xdr:from>
    <xdr:ext cx="534377" cy="259045"/>
    <xdr:sp macro="" textlink="">
      <xdr:nvSpPr>
        <xdr:cNvPr id="575" name="教育費平均値テキスト"/>
        <xdr:cNvSpPr txBox="1"/>
      </xdr:nvSpPr>
      <xdr:spPr>
        <a:xfrm>
          <a:off x="16370300" y="9547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76" name="フローチャート: 判断 575"/>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40411</xdr:rowOff>
    </xdr:from>
    <xdr:to>
      <xdr:col>81</xdr:col>
      <xdr:colOff>50800</xdr:colOff>
      <xdr:row>54</xdr:row>
      <xdr:rowOff>152883</xdr:rowOff>
    </xdr:to>
    <xdr:cxnSp macro="">
      <xdr:nvCxnSpPr>
        <xdr:cNvPr id="577" name="直線コネクタ 576"/>
        <xdr:cNvCxnSpPr/>
      </xdr:nvCxnSpPr>
      <xdr:spPr>
        <a:xfrm>
          <a:off x="14592300" y="9298711"/>
          <a:ext cx="889000" cy="11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78" name="フローチャート: 判断 577"/>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83748</xdr:rowOff>
    </xdr:from>
    <xdr:ext cx="534377" cy="259045"/>
    <xdr:sp macro="" textlink="">
      <xdr:nvSpPr>
        <xdr:cNvPr id="579" name="テキスト ボックス 578"/>
        <xdr:cNvSpPr txBox="1"/>
      </xdr:nvSpPr>
      <xdr:spPr>
        <a:xfrm>
          <a:off x="15214111" y="968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40411</xdr:rowOff>
    </xdr:from>
    <xdr:to>
      <xdr:col>76</xdr:col>
      <xdr:colOff>114300</xdr:colOff>
      <xdr:row>55</xdr:row>
      <xdr:rowOff>151892</xdr:rowOff>
    </xdr:to>
    <xdr:cxnSp macro="">
      <xdr:nvCxnSpPr>
        <xdr:cNvPr id="580" name="直線コネクタ 579"/>
        <xdr:cNvCxnSpPr/>
      </xdr:nvCxnSpPr>
      <xdr:spPr>
        <a:xfrm flipV="1">
          <a:off x="13703300" y="9298711"/>
          <a:ext cx="889000" cy="28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55734</xdr:rowOff>
    </xdr:from>
    <xdr:to>
      <xdr:col>76</xdr:col>
      <xdr:colOff>165100</xdr:colOff>
      <xdr:row>55</xdr:row>
      <xdr:rowOff>157334</xdr:rowOff>
    </xdr:to>
    <xdr:sp macro="" textlink="">
      <xdr:nvSpPr>
        <xdr:cNvPr id="581" name="フローチャート: 判断 580"/>
        <xdr:cNvSpPr/>
      </xdr:nvSpPr>
      <xdr:spPr>
        <a:xfrm>
          <a:off x="145415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148461</xdr:rowOff>
    </xdr:from>
    <xdr:ext cx="534377" cy="259045"/>
    <xdr:sp macro="" textlink="">
      <xdr:nvSpPr>
        <xdr:cNvPr id="582" name="テキスト ボックス 581"/>
        <xdr:cNvSpPr txBox="1"/>
      </xdr:nvSpPr>
      <xdr:spPr>
        <a:xfrm>
          <a:off x="14325111" y="95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48888</xdr:rowOff>
    </xdr:from>
    <xdr:to>
      <xdr:col>71</xdr:col>
      <xdr:colOff>177800</xdr:colOff>
      <xdr:row>55</xdr:row>
      <xdr:rowOff>151892</xdr:rowOff>
    </xdr:to>
    <xdr:cxnSp macro="">
      <xdr:nvCxnSpPr>
        <xdr:cNvPr id="583" name="直線コネクタ 582"/>
        <xdr:cNvCxnSpPr/>
      </xdr:nvCxnSpPr>
      <xdr:spPr>
        <a:xfrm>
          <a:off x="12814300" y="9478638"/>
          <a:ext cx="889000" cy="10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1784</xdr:rowOff>
    </xdr:from>
    <xdr:to>
      <xdr:col>72</xdr:col>
      <xdr:colOff>38100</xdr:colOff>
      <xdr:row>56</xdr:row>
      <xdr:rowOff>103384</xdr:rowOff>
    </xdr:to>
    <xdr:sp macro="" textlink="">
      <xdr:nvSpPr>
        <xdr:cNvPr id="584" name="フローチャート: 判断 583"/>
        <xdr:cNvSpPr/>
      </xdr:nvSpPr>
      <xdr:spPr>
        <a:xfrm>
          <a:off x="13652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94511</xdr:rowOff>
    </xdr:from>
    <xdr:ext cx="534377" cy="259045"/>
    <xdr:sp macro="" textlink="">
      <xdr:nvSpPr>
        <xdr:cNvPr id="585" name="テキスト ボックス 584"/>
        <xdr:cNvSpPr txBox="1"/>
      </xdr:nvSpPr>
      <xdr:spPr>
        <a:xfrm>
          <a:off x="13436111" y="96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59677</xdr:rowOff>
    </xdr:from>
    <xdr:to>
      <xdr:col>67</xdr:col>
      <xdr:colOff>101600</xdr:colOff>
      <xdr:row>56</xdr:row>
      <xdr:rowOff>161277</xdr:rowOff>
    </xdr:to>
    <xdr:sp macro="" textlink="">
      <xdr:nvSpPr>
        <xdr:cNvPr id="586" name="フローチャート: 判断 585"/>
        <xdr:cNvSpPr/>
      </xdr:nvSpPr>
      <xdr:spPr>
        <a:xfrm>
          <a:off x="12763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152404</xdr:rowOff>
    </xdr:from>
    <xdr:ext cx="534377" cy="259045"/>
    <xdr:sp macro="" textlink="">
      <xdr:nvSpPr>
        <xdr:cNvPr id="587" name="テキスト ボックス 586"/>
        <xdr:cNvSpPr txBox="1"/>
      </xdr:nvSpPr>
      <xdr:spPr>
        <a:xfrm>
          <a:off x="12547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96863</xdr:rowOff>
    </xdr:from>
    <xdr:to>
      <xdr:col>85</xdr:col>
      <xdr:colOff>177800</xdr:colOff>
      <xdr:row>55</xdr:row>
      <xdr:rowOff>27013</xdr:rowOff>
    </xdr:to>
    <xdr:sp macro="" textlink="">
      <xdr:nvSpPr>
        <xdr:cNvPr id="593" name="楕円 592"/>
        <xdr:cNvSpPr/>
      </xdr:nvSpPr>
      <xdr:spPr>
        <a:xfrm>
          <a:off x="16268700" y="935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119740</xdr:rowOff>
    </xdr:from>
    <xdr:ext cx="534377" cy="259045"/>
    <xdr:sp macro="" textlink="">
      <xdr:nvSpPr>
        <xdr:cNvPr id="594" name="教育費該当値テキスト"/>
        <xdr:cNvSpPr txBox="1"/>
      </xdr:nvSpPr>
      <xdr:spPr>
        <a:xfrm>
          <a:off x="16370300" y="920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102083</xdr:rowOff>
    </xdr:from>
    <xdr:to>
      <xdr:col>81</xdr:col>
      <xdr:colOff>101600</xdr:colOff>
      <xdr:row>55</xdr:row>
      <xdr:rowOff>32233</xdr:rowOff>
    </xdr:to>
    <xdr:sp macro="" textlink="">
      <xdr:nvSpPr>
        <xdr:cNvPr id="595" name="楕円 594"/>
        <xdr:cNvSpPr/>
      </xdr:nvSpPr>
      <xdr:spPr>
        <a:xfrm>
          <a:off x="15430500" y="936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48760</xdr:rowOff>
    </xdr:from>
    <xdr:ext cx="534377" cy="259045"/>
    <xdr:sp macro="" textlink="">
      <xdr:nvSpPr>
        <xdr:cNvPr id="596" name="テキスト ボックス 595"/>
        <xdr:cNvSpPr txBox="1"/>
      </xdr:nvSpPr>
      <xdr:spPr>
        <a:xfrm>
          <a:off x="15214111" y="913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161061</xdr:rowOff>
    </xdr:from>
    <xdr:to>
      <xdr:col>76</xdr:col>
      <xdr:colOff>165100</xdr:colOff>
      <xdr:row>54</xdr:row>
      <xdr:rowOff>91211</xdr:rowOff>
    </xdr:to>
    <xdr:sp macro="" textlink="">
      <xdr:nvSpPr>
        <xdr:cNvPr id="597" name="楕円 596"/>
        <xdr:cNvSpPr/>
      </xdr:nvSpPr>
      <xdr:spPr>
        <a:xfrm>
          <a:off x="14541500" y="924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107738</xdr:rowOff>
    </xdr:from>
    <xdr:ext cx="534377" cy="259045"/>
    <xdr:sp macro="" textlink="">
      <xdr:nvSpPr>
        <xdr:cNvPr id="598" name="テキスト ボックス 597"/>
        <xdr:cNvSpPr txBox="1"/>
      </xdr:nvSpPr>
      <xdr:spPr>
        <a:xfrm>
          <a:off x="14325111" y="902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101092</xdr:rowOff>
    </xdr:from>
    <xdr:to>
      <xdr:col>72</xdr:col>
      <xdr:colOff>38100</xdr:colOff>
      <xdr:row>56</xdr:row>
      <xdr:rowOff>31242</xdr:rowOff>
    </xdr:to>
    <xdr:sp macro="" textlink="">
      <xdr:nvSpPr>
        <xdr:cNvPr id="599" name="楕円 598"/>
        <xdr:cNvSpPr/>
      </xdr:nvSpPr>
      <xdr:spPr>
        <a:xfrm>
          <a:off x="13652500" y="953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47769</xdr:rowOff>
    </xdr:from>
    <xdr:ext cx="534377" cy="259045"/>
    <xdr:sp macro="" textlink="">
      <xdr:nvSpPr>
        <xdr:cNvPr id="600" name="テキスト ボックス 599"/>
        <xdr:cNvSpPr txBox="1"/>
      </xdr:nvSpPr>
      <xdr:spPr>
        <a:xfrm>
          <a:off x="13436111" y="930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169538</xdr:rowOff>
    </xdr:from>
    <xdr:to>
      <xdr:col>67</xdr:col>
      <xdr:colOff>101600</xdr:colOff>
      <xdr:row>55</xdr:row>
      <xdr:rowOff>99688</xdr:rowOff>
    </xdr:to>
    <xdr:sp macro="" textlink="">
      <xdr:nvSpPr>
        <xdr:cNvPr id="601" name="楕円 600"/>
        <xdr:cNvSpPr/>
      </xdr:nvSpPr>
      <xdr:spPr>
        <a:xfrm>
          <a:off x="12763500" y="942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116215</xdr:rowOff>
    </xdr:from>
    <xdr:ext cx="534377" cy="259045"/>
    <xdr:sp macro="" textlink="">
      <xdr:nvSpPr>
        <xdr:cNvPr id="602" name="テキスト ボックス 601"/>
        <xdr:cNvSpPr txBox="1"/>
      </xdr:nvSpPr>
      <xdr:spPr>
        <a:xfrm>
          <a:off x="12547111" y="920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2" name="テキスト ボックス 62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139662</xdr:rowOff>
    </xdr:from>
    <xdr:to>
      <xdr:col>85</xdr:col>
      <xdr:colOff>126364</xdr:colOff>
      <xdr:row>79</xdr:row>
      <xdr:rowOff>44450</xdr:rowOff>
    </xdr:to>
    <xdr:cxnSp macro="">
      <xdr:nvCxnSpPr>
        <xdr:cNvPr id="626" name="直線コネクタ 625"/>
        <xdr:cNvCxnSpPr/>
      </xdr:nvCxnSpPr>
      <xdr:spPr>
        <a:xfrm flipV="1">
          <a:off x="16317595" y="12655512"/>
          <a:ext cx="1269" cy="933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59682</xdr:rowOff>
    </xdr:from>
    <xdr:ext cx="249299" cy="259045"/>
    <xdr:sp macro="" textlink="">
      <xdr:nvSpPr>
        <xdr:cNvPr id="627" name="災害復旧費最小値テキスト"/>
        <xdr:cNvSpPr txBox="1"/>
      </xdr:nvSpPr>
      <xdr:spPr>
        <a:xfrm>
          <a:off x="16370300" y="136042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86339</xdr:rowOff>
    </xdr:from>
    <xdr:ext cx="534377" cy="259045"/>
    <xdr:sp macro="" textlink="">
      <xdr:nvSpPr>
        <xdr:cNvPr id="629" name="災害復旧費最大値テキスト"/>
        <xdr:cNvSpPr txBox="1"/>
      </xdr:nvSpPr>
      <xdr:spPr>
        <a:xfrm>
          <a:off x="16370300" y="1243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73</xdr:row>
      <xdr:rowOff>139662</xdr:rowOff>
    </xdr:from>
    <xdr:to>
      <xdr:col>86</xdr:col>
      <xdr:colOff>25400</xdr:colOff>
      <xdr:row>73</xdr:row>
      <xdr:rowOff>139662</xdr:rowOff>
    </xdr:to>
    <xdr:cxnSp macro="">
      <xdr:nvCxnSpPr>
        <xdr:cNvPr id="630" name="直線コネクタ 629"/>
        <xdr:cNvCxnSpPr/>
      </xdr:nvCxnSpPr>
      <xdr:spPr>
        <a:xfrm>
          <a:off x="16230600" y="1265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134710</xdr:rowOff>
    </xdr:from>
    <xdr:to>
      <xdr:col>85</xdr:col>
      <xdr:colOff>127000</xdr:colOff>
      <xdr:row>78</xdr:row>
      <xdr:rowOff>144996</xdr:rowOff>
    </xdr:to>
    <xdr:cxnSp macro="">
      <xdr:nvCxnSpPr>
        <xdr:cNvPr id="631" name="直線コネクタ 630"/>
        <xdr:cNvCxnSpPr/>
      </xdr:nvCxnSpPr>
      <xdr:spPr>
        <a:xfrm flipV="1">
          <a:off x="15481300" y="13507810"/>
          <a:ext cx="8382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104131</xdr:rowOff>
    </xdr:from>
    <xdr:ext cx="469744" cy="259045"/>
    <xdr:sp macro="" textlink="">
      <xdr:nvSpPr>
        <xdr:cNvPr id="632" name="災害復旧費平均値テキスト"/>
        <xdr:cNvSpPr txBox="1"/>
      </xdr:nvSpPr>
      <xdr:spPr>
        <a:xfrm>
          <a:off x="16370300" y="13477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125704</xdr:rowOff>
    </xdr:from>
    <xdr:to>
      <xdr:col>85</xdr:col>
      <xdr:colOff>177800</xdr:colOff>
      <xdr:row>79</xdr:row>
      <xdr:rowOff>55854</xdr:rowOff>
    </xdr:to>
    <xdr:sp macro="" textlink="">
      <xdr:nvSpPr>
        <xdr:cNvPr id="633" name="フローチャート: 判断 632"/>
        <xdr:cNvSpPr/>
      </xdr:nvSpPr>
      <xdr:spPr>
        <a:xfrm>
          <a:off x="16268700" y="1349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109830</xdr:rowOff>
    </xdr:from>
    <xdr:to>
      <xdr:col>81</xdr:col>
      <xdr:colOff>50800</xdr:colOff>
      <xdr:row>78</xdr:row>
      <xdr:rowOff>144996</xdr:rowOff>
    </xdr:to>
    <xdr:cxnSp macro="">
      <xdr:nvCxnSpPr>
        <xdr:cNvPr id="634" name="直線コネクタ 633"/>
        <xdr:cNvCxnSpPr/>
      </xdr:nvCxnSpPr>
      <xdr:spPr>
        <a:xfrm>
          <a:off x="14592300" y="12797130"/>
          <a:ext cx="889000" cy="72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124067</xdr:rowOff>
    </xdr:from>
    <xdr:to>
      <xdr:col>81</xdr:col>
      <xdr:colOff>101600</xdr:colOff>
      <xdr:row>79</xdr:row>
      <xdr:rowOff>54217</xdr:rowOff>
    </xdr:to>
    <xdr:sp macro="" textlink="">
      <xdr:nvSpPr>
        <xdr:cNvPr id="635" name="フローチャート: 判断 634"/>
        <xdr:cNvSpPr/>
      </xdr:nvSpPr>
      <xdr:spPr>
        <a:xfrm>
          <a:off x="15430500" y="1349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45344</xdr:rowOff>
    </xdr:from>
    <xdr:ext cx="469744" cy="259045"/>
    <xdr:sp macro="" textlink="">
      <xdr:nvSpPr>
        <xdr:cNvPr id="636" name="テキスト ボックス 635"/>
        <xdr:cNvSpPr txBox="1"/>
      </xdr:nvSpPr>
      <xdr:spPr>
        <a:xfrm>
          <a:off x="15246428" y="13589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109830</xdr:rowOff>
    </xdr:from>
    <xdr:to>
      <xdr:col>76</xdr:col>
      <xdr:colOff>114300</xdr:colOff>
      <xdr:row>75</xdr:row>
      <xdr:rowOff>103315</xdr:rowOff>
    </xdr:to>
    <xdr:cxnSp macro="">
      <xdr:nvCxnSpPr>
        <xdr:cNvPr id="637" name="直線コネクタ 636"/>
        <xdr:cNvCxnSpPr/>
      </xdr:nvCxnSpPr>
      <xdr:spPr>
        <a:xfrm flipV="1">
          <a:off x="13703300" y="12797130"/>
          <a:ext cx="889000" cy="16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127152</xdr:rowOff>
    </xdr:from>
    <xdr:to>
      <xdr:col>76</xdr:col>
      <xdr:colOff>165100</xdr:colOff>
      <xdr:row>79</xdr:row>
      <xdr:rowOff>57302</xdr:rowOff>
    </xdr:to>
    <xdr:sp macro="" textlink="">
      <xdr:nvSpPr>
        <xdr:cNvPr id="638" name="フローチャート: 判断 637"/>
        <xdr:cNvSpPr/>
      </xdr:nvSpPr>
      <xdr:spPr>
        <a:xfrm>
          <a:off x="14541500" y="13500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48429</xdr:rowOff>
    </xdr:from>
    <xdr:ext cx="378565" cy="259045"/>
    <xdr:sp macro="" textlink="">
      <xdr:nvSpPr>
        <xdr:cNvPr id="639" name="テキスト ボックス 638"/>
        <xdr:cNvSpPr txBox="1"/>
      </xdr:nvSpPr>
      <xdr:spPr>
        <a:xfrm>
          <a:off x="14403017" y="13592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130137</xdr:rowOff>
    </xdr:from>
    <xdr:to>
      <xdr:col>71</xdr:col>
      <xdr:colOff>177800</xdr:colOff>
      <xdr:row>75</xdr:row>
      <xdr:rowOff>103315</xdr:rowOff>
    </xdr:to>
    <xdr:cxnSp macro="">
      <xdr:nvCxnSpPr>
        <xdr:cNvPr id="640" name="直線コネクタ 639"/>
        <xdr:cNvCxnSpPr/>
      </xdr:nvCxnSpPr>
      <xdr:spPr>
        <a:xfrm>
          <a:off x="12814300" y="12131637"/>
          <a:ext cx="889000" cy="83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115836</xdr:rowOff>
    </xdr:from>
    <xdr:to>
      <xdr:col>72</xdr:col>
      <xdr:colOff>38100</xdr:colOff>
      <xdr:row>79</xdr:row>
      <xdr:rowOff>45986</xdr:rowOff>
    </xdr:to>
    <xdr:sp macro="" textlink="">
      <xdr:nvSpPr>
        <xdr:cNvPr id="641" name="フローチャート: 判断 640"/>
        <xdr:cNvSpPr/>
      </xdr:nvSpPr>
      <xdr:spPr>
        <a:xfrm>
          <a:off x="13652500" y="1348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37113</xdr:rowOff>
    </xdr:from>
    <xdr:ext cx="469744" cy="259045"/>
    <xdr:sp macro="" textlink="">
      <xdr:nvSpPr>
        <xdr:cNvPr id="642" name="テキスト ボックス 641"/>
        <xdr:cNvSpPr txBox="1"/>
      </xdr:nvSpPr>
      <xdr:spPr>
        <a:xfrm>
          <a:off x="13468428" y="1358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101702</xdr:rowOff>
    </xdr:from>
    <xdr:to>
      <xdr:col>67</xdr:col>
      <xdr:colOff>101600</xdr:colOff>
      <xdr:row>79</xdr:row>
      <xdr:rowOff>31852</xdr:rowOff>
    </xdr:to>
    <xdr:sp macro="" textlink="">
      <xdr:nvSpPr>
        <xdr:cNvPr id="643" name="フローチャート: 判断 642"/>
        <xdr:cNvSpPr/>
      </xdr:nvSpPr>
      <xdr:spPr>
        <a:xfrm>
          <a:off x="12763500" y="134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22979</xdr:rowOff>
    </xdr:from>
    <xdr:ext cx="469744" cy="259045"/>
    <xdr:sp macro="" textlink="">
      <xdr:nvSpPr>
        <xdr:cNvPr id="644" name="テキスト ボックス 643"/>
        <xdr:cNvSpPr txBox="1"/>
      </xdr:nvSpPr>
      <xdr:spPr>
        <a:xfrm>
          <a:off x="12579428" y="13567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83910</xdr:rowOff>
    </xdr:from>
    <xdr:to>
      <xdr:col>85</xdr:col>
      <xdr:colOff>177800</xdr:colOff>
      <xdr:row>79</xdr:row>
      <xdr:rowOff>14060</xdr:rowOff>
    </xdr:to>
    <xdr:sp macro="" textlink="">
      <xdr:nvSpPr>
        <xdr:cNvPr id="650" name="楕円 649"/>
        <xdr:cNvSpPr/>
      </xdr:nvSpPr>
      <xdr:spPr>
        <a:xfrm>
          <a:off x="16268700" y="1345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43287</xdr:rowOff>
    </xdr:from>
    <xdr:ext cx="469744" cy="259045"/>
    <xdr:sp macro="" textlink="">
      <xdr:nvSpPr>
        <xdr:cNvPr id="651" name="災害復旧費該当値テキスト"/>
        <xdr:cNvSpPr txBox="1"/>
      </xdr:nvSpPr>
      <xdr:spPr>
        <a:xfrm>
          <a:off x="16370300" y="132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94196</xdr:rowOff>
    </xdr:from>
    <xdr:to>
      <xdr:col>81</xdr:col>
      <xdr:colOff>101600</xdr:colOff>
      <xdr:row>79</xdr:row>
      <xdr:rowOff>24346</xdr:rowOff>
    </xdr:to>
    <xdr:sp macro="" textlink="">
      <xdr:nvSpPr>
        <xdr:cNvPr id="652" name="楕円 651"/>
        <xdr:cNvSpPr/>
      </xdr:nvSpPr>
      <xdr:spPr>
        <a:xfrm>
          <a:off x="15430500" y="1346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40873</xdr:rowOff>
    </xdr:from>
    <xdr:ext cx="469744" cy="259045"/>
    <xdr:sp macro="" textlink="">
      <xdr:nvSpPr>
        <xdr:cNvPr id="653" name="テキスト ボックス 652"/>
        <xdr:cNvSpPr txBox="1"/>
      </xdr:nvSpPr>
      <xdr:spPr>
        <a:xfrm>
          <a:off x="15246428" y="1324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59030</xdr:rowOff>
    </xdr:from>
    <xdr:to>
      <xdr:col>76</xdr:col>
      <xdr:colOff>165100</xdr:colOff>
      <xdr:row>74</xdr:row>
      <xdr:rowOff>160630</xdr:rowOff>
    </xdr:to>
    <xdr:sp macro="" textlink="">
      <xdr:nvSpPr>
        <xdr:cNvPr id="654" name="楕円 653"/>
        <xdr:cNvSpPr/>
      </xdr:nvSpPr>
      <xdr:spPr>
        <a:xfrm>
          <a:off x="14541500" y="1274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5707</xdr:rowOff>
    </xdr:from>
    <xdr:ext cx="534377" cy="259045"/>
    <xdr:sp macro="" textlink="">
      <xdr:nvSpPr>
        <xdr:cNvPr id="655" name="テキスト ボックス 654"/>
        <xdr:cNvSpPr txBox="1"/>
      </xdr:nvSpPr>
      <xdr:spPr>
        <a:xfrm>
          <a:off x="14325111" y="1252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52515</xdr:rowOff>
    </xdr:from>
    <xdr:to>
      <xdr:col>72</xdr:col>
      <xdr:colOff>38100</xdr:colOff>
      <xdr:row>75</xdr:row>
      <xdr:rowOff>154115</xdr:rowOff>
    </xdr:to>
    <xdr:sp macro="" textlink="">
      <xdr:nvSpPr>
        <xdr:cNvPr id="656" name="楕円 655"/>
        <xdr:cNvSpPr/>
      </xdr:nvSpPr>
      <xdr:spPr>
        <a:xfrm>
          <a:off x="13652500" y="1291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170642</xdr:rowOff>
    </xdr:from>
    <xdr:ext cx="534377" cy="259045"/>
    <xdr:sp macro="" textlink="">
      <xdr:nvSpPr>
        <xdr:cNvPr id="657" name="テキスト ボックス 656"/>
        <xdr:cNvSpPr txBox="1"/>
      </xdr:nvSpPr>
      <xdr:spPr>
        <a:xfrm>
          <a:off x="13436111" y="1268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79337</xdr:rowOff>
    </xdr:from>
    <xdr:to>
      <xdr:col>67</xdr:col>
      <xdr:colOff>101600</xdr:colOff>
      <xdr:row>71</xdr:row>
      <xdr:rowOff>9487</xdr:rowOff>
    </xdr:to>
    <xdr:sp macro="" textlink="">
      <xdr:nvSpPr>
        <xdr:cNvPr id="658" name="楕円 657"/>
        <xdr:cNvSpPr/>
      </xdr:nvSpPr>
      <xdr:spPr>
        <a:xfrm>
          <a:off x="12763500" y="1208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26014</xdr:rowOff>
    </xdr:from>
    <xdr:ext cx="534377" cy="259045"/>
    <xdr:sp macro="" textlink="">
      <xdr:nvSpPr>
        <xdr:cNvPr id="659" name="テキスト ボックス 658"/>
        <xdr:cNvSpPr txBox="1"/>
      </xdr:nvSpPr>
      <xdr:spPr>
        <a:xfrm>
          <a:off x="12547111" y="1185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3" name="直線コネクタ 682"/>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4" name="公債費最小値テキスト"/>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5" name="直線コネクタ 684"/>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6" name="公債費最大値テキスト"/>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87" name="直線コネクタ 686"/>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45555</xdr:rowOff>
    </xdr:from>
    <xdr:to>
      <xdr:col>85</xdr:col>
      <xdr:colOff>127000</xdr:colOff>
      <xdr:row>96</xdr:row>
      <xdr:rowOff>96698</xdr:rowOff>
    </xdr:to>
    <xdr:cxnSp macro="">
      <xdr:nvCxnSpPr>
        <xdr:cNvPr id="688" name="直線コネクタ 687"/>
        <xdr:cNvCxnSpPr/>
      </xdr:nvCxnSpPr>
      <xdr:spPr>
        <a:xfrm flipV="1">
          <a:off x="15481300" y="16504755"/>
          <a:ext cx="838200" cy="5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27067</xdr:rowOff>
    </xdr:from>
    <xdr:ext cx="534377" cy="259045"/>
    <xdr:sp macro="" textlink="">
      <xdr:nvSpPr>
        <xdr:cNvPr id="689" name="公債費平均値テキスト"/>
        <xdr:cNvSpPr txBox="1"/>
      </xdr:nvSpPr>
      <xdr:spPr>
        <a:xfrm>
          <a:off x="16370300" y="16486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0" name="フローチャート: 判断 689"/>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27191</xdr:rowOff>
    </xdr:from>
    <xdr:to>
      <xdr:col>81</xdr:col>
      <xdr:colOff>50800</xdr:colOff>
      <xdr:row>96</xdr:row>
      <xdr:rowOff>96698</xdr:rowOff>
    </xdr:to>
    <xdr:cxnSp macro="">
      <xdr:nvCxnSpPr>
        <xdr:cNvPr id="691" name="直線コネクタ 690"/>
        <xdr:cNvCxnSpPr/>
      </xdr:nvCxnSpPr>
      <xdr:spPr>
        <a:xfrm>
          <a:off x="14592300" y="16486391"/>
          <a:ext cx="889000" cy="6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2" name="フローチャート: 判断 691"/>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145648</xdr:rowOff>
    </xdr:from>
    <xdr:ext cx="534377" cy="259045"/>
    <xdr:sp macro="" textlink="">
      <xdr:nvSpPr>
        <xdr:cNvPr id="693" name="テキスト ボックス 692"/>
        <xdr:cNvSpPr txBox="1"/>
      </xdr:nvSpPr>
      <xdr:spPr>
        <a:xfrm>
          <a:off x="15214111" y="1660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27191</xdr:rowOff>
    </xdr:from>
    <xdr:to>
      <xdr:col>76</xdr:col>
      <xdr:colOff>114300</xdr:colOff>
      <xdr:row>96</xdr:row>
      <xdr:rowOff>73813</xdr:rowOff>
    </xdr:to>
    <xdr:cxnSp macro="">
      <xdr:nvCxnSpPr>
        <xdr:cNvPr id="694" name="直線コネクタ 693"/>
        <xdr:cNvCxnSpPr/>
      </xdr:nvCxnSpPr>
      <xdr:spPr>
        <a:xfrm flipV="1">
          <a:off x="13703300" y="16486391"/>
          <a:ext cx="889000" cy="4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49518</xdr:rowOff>
    </xdr:from>
    <xdr:to>
      <xdr:col>76</xdr:col>
      <xdr:colOff>165100</xdr:colOff>
      <xdr:row>96</xdr:row>
      <xdr:rowOff>151118</xdr:rowOff>
    </xdr:to>
    <xdr:sp macro="" textlink="">
      <xdr:nvSpPr>
        <xdr:cNvPr id="695" name="フローチャート: 判断 694"/>
        <xdr:cNvSpPr/>
      </xdr:nvSpPr>
      <xdr:spPr>
        <a:xfrm>
          <a:off x="14541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142245</xdr:rowOff>
    </xdr:from>
    <xdr:ext cx="534377" cy="259045"/>
    <xdr:sp macro="" textlink="">
      <xdr:nvSpPr>
        <xdr:cNvPr id="696" name="テキスト ボックス 695"/>
        <xdr:cNvSpPr txBox="1"/>
      </xdr:nvSpPr>
      <xdr:spPr>
        <a:xfrm>
          <a:off x="14325111" y="1660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48425</xdr:rowOff>
    </xdr:from>
    <xdr:to>
      <xdr:col>71</xdr:col>
      <xdr:colOff>177800</xdr:colOff>
      <xdr:row>96</xdr:row>
      <xdr:rowOff>73813</xdr:rowOff>
    </xdr:to>
    <xdr:cxnSp macro="">
      <xdr:nvCxnSpPr>
        <xdr:cNvPr id="697" name="直線コネクタ 696"/>
        <xdr:cNvCxnSpPr/>
      </xdr:nvCxnSpPr>
      <xdr:spPr>
        <a:xfrm>
          <a:off x="12814300" y="16507625"/>
          <a:ext cx="889000" cy="2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58840</xdr:rowOff>
    </xdr:from>
    <xdr:to>
      <xdr:col>72</xdr:col>
      <xdr:colOff>38100</xdr:colOff>
      <xdr:row>96</xdr:row>
      <xdr:rowOff>160440</xdr:rowOff>
    </xdr:to>
    <xdr:sp macro="" textlink="">
      <xdr:nvSpPr>
        <xdr:cNvPr id="698" name="フローチャート: 判断 697"/>
        <xdr:cNvSpPr/>
      </xdr:nvSpPr>
      <xdr:spPr>
        <a:xfrm>
          <a:off x="13652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151567</xdr:rowOff>
    </xdr:from>
    <xdr:ext cx="534377" cy="259045"/>
    <xdr:sp macro="" textlink="">
      <xdr:nvSpPr>
        <xdr:cNvPr id="699" name="テキスト ボックス 698"/>
        <xdr:cNvSpPr txBox="1"/>
      </xdr:nvSpPr>
      <xdr:spPr>
        <a:xfrm>
          <a:off x="13436111" y="1661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64427</xdr:rowOff>
    </xdr:from>
    <xdr:to>
      <xdr:col>67</xdr:col>
      <xdr:colOff>101600</xdr:colOff>
      <xdr:row>96</xdr:row>
      <xdr:rowOff>166027</xdr:rowOff>
    </xdr:to>
    <xdr:sp macro="" textlink="">
      <xdr:nvSpPr>
        <xdr:cNvPr id="700" name="フローチャート: 判断 699"/>
        <xdr:cNvSpPr/>
      </xdr:nvSpPr>
      <xdr:spPr>
        <a:xfrm>
          <a:off x="12763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157154</xdr:rowOff>
    </xdr:from>
    <xdr:ext cx="534377" cy="259045"/>
    <xdr:sp macro="" textlink="">
      <xdr:nvSpPr>
        <xdr:cNvPr id="701" name="テキスト ボックス 700"/>
        <xdr:cNvSpPr txBox="1"/>
      </xdr:nvSpPr>
      <xdr:spPr>
        <a:xfrm>
          <a:off x="12547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166205</xdr:rowOff>
    </xdr:from>
    <xdr:to>
      <xdr:col>85</xdr:col>
      <xdr:colOff>177800</xdr:colOff>
      <xdr:row>96</xdr:row>
      <xdr:rowOff>96355</xdr:rowOff>
    </xdr:to>
    <xdr:sp macro="" textlink="">
      <xdr:nvSpPr>
        <xdr:cNvPr id="707" name="楕円 706"/>
        <xdr:cNvSpPr/>
      </xdr:nvSpPr>
      <xdr:spPr>
        <a:xfrm>
          <a:off x="16268700" y="1645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17632</xdr:rowOff>
    </xdr:from>
    <xdr:ext cx="534377" cy="259045"/>
    <xdr:sp macro="" textlink="">
      <xdr:nvSpPr>
        <xdr:cNvPr id="708" name="公債費該当値テキスト"/>
        <xdr:cNvSpPr txBox="1"/>
      </xdr:nvSpPr>
      <xdr:spPr>
        <a:xfrm>
          <a:off x="16370300" y="1630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45898</xdr:rowOff>
    </xdr:from>
    <xdr:to>
      <xdr:col>81</xdr:col>
      <xdr:colOff>101600</xdr:colOff>
      <xdr:row>96</xdr:row>
      <xdr:rowOff>147498</xdr:rowOff>
    </xdr:to>
    <xdr:sp macro="" textlink="">
      <xdr:nvSpPr>
        <xdr:cNvPr id="709" name="楕円 708"/>
        <xdr:cNvSpPr/>
      </xdr:nvSpPr>
      <xdr:spPr>
        <a:xfrm>
          <a:off x="15430500" y="1650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164025</xdr:rowOff>
    </xdr:from>
    <xdr:ext cx="534377" cy="259045"/>
    <xdr:sp macro="" textlink="">
      <xdr:nvSpPr>
        <xdr:cNvPr id="710" name="テキスト ボックス 709"/>
        <xdr:cNvSpPr txBox="1"/>
      </xdr:nvSpPr>
      <xdr:spPr>
        <a:xfrm>
          <a:off x="15214111" y="1628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147841</xdr:rowOff>
    </xdr:from>
    <xdr:to>
      <xdr:col>76</xdr:col>
      <xdr:colOff>165100</xdr:colOff>
      <xdr:row>96</xdr:row>
      <xdr:rowOff>77991</xdr:rowOff>
    </xdr:to>
    <xdr:sp macro="" textlink="">
      <xdr:nvSpPr>
        <xdr:cNvPr id="711" name="楕円 710"/>
        <xdr:cNvSpPr/>
      </xdr:nvSpPr>
      <xdr:spPr>
        <a:xfrm>
          <a:off x="14541500" y="1643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94518</xdr:rowOff>
    </xdr:from>
    <xdr:ext cx="534377" cy="259045"/>
    <xdr:sp macro="" textlink="">
      <xdr:nvSpPr>
        <xdr:cNvPr id="712" name="テキスト ボックス 711"/>
        <xdr:cNvSpPr txBox="1"/>
      </xdr:nvSpPr>
      <xdr:spPr>
        <a:xfrm>
          <a:off x="14325111" y="1621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23013</xdr:rowOff>
    </xdr:from>
    <xdr:to>
      <xdr:col>72</xdr:col>
      <xdr:colOff>38100</xdr:colOff>
      <xdr:row>96</xdr:row>
      <xdr:rowOff>124613</xdr:rowOff>
    </xdr:to>
    <xdr:sp macro="" textlink="">
      <xdr:nvSpPr>
        <xdr:cNvPr id="713" name="楕円 712"/>
        <xdr:cNvSpPr/>
      </xdr:nvSpPr>
      <xdr:spPr>
        <a:xfrm>
          <a:off x="13652500" y="1648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141140</xdr:rowOff>
    </xdr:from>
    <xdr:ext cx="534377" cy="259045"/>
    <xdr:sp macro="" textlink="">
      <xdr:nvSpPr>
        <xdr:cNvPr id="714" name="テキスト ボックス 713"/>
        <xdr:cNvSpPr txBox="1"/>
      </xdr:nvSpPr>
      <xdr:spPr>
        <a:xfrm>
          <a:off x="13436111" y="1625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169075</xdr:rowOff>
    </xdr:from>
    <xdr:to>
      <xdr:col>67</xdr:col>
      <xdr:colOff>101600</xdr:colOff>
      <xdr:row>96</xdr:row>
      <xdr:rowOff>99225</xdr:rowOff>
    </xdr:to>
    <xdr:sp macro="" textlink="">
      <xdr:nvSpPr>
        <xdr:cNvPr id="715" name="楕円 714"/>
        <xdr:cNvSpPr/>
      </xdr:nvSpPr>
      <xdr:spPr>
        <a:xfrm>
          <a:off x="12763500" y="1645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115752</xdr:rowOff>
    </xdr:from>
    <xdr:ext cx="534377" cy="259045"/>
    <xdr:sp macro="" textlink="">
      <xdr:nvSpPr>
        <xdr:cNvPr id="716" name="テキスト ボックス 715"/>
        <xdr:cNvSpPr txBox="1"/>
      </xdr:nvSpPr>
      <xdr:spPr>
        <a:xfrm>
          <a:off x="12547111" y="1623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0" name="直線コネクタ 739"/>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1" name="諸支出金最小値テキスト"/>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3" name="諸支出金最大値テキスト"/>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4" name="直線コネクタ 743"/>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6" name="諸支出金平均値テキスト"/>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47" name="フローチャート: 判断 746"/>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49" name="フローチャート: 判断 748"/>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0" name="テキスト ボックス 749"/>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73660</xdr:rowOff>
    </xdr:from>
    <xdr:to>
      <xdr:col>107</xdr:col>
      <xdr:colOff>101600</xdr:colOff>
      <xdr:row>39</xdr:row>
      <xdr:rowOff>3810</xdr:rowOff>
    </xdr:to>
    <xdr:sp macro="" textlink="">
      <xdr:nvSpPr>
        <xdr:cNvPr id="752" name="フローチャート: 判断 751"/>
        <xdr:cNvSpPr/>
      </xdr:nvSpPr>
      <xdr:spPr>
        <a:xfrm>
          <a:off x="20383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20337</xdr:rowOff>
    </xdr:from>
    <xdr:ext cx="378565" cy="259045"/>
    <xdr:sp macro="" textlink="">
      <xdr:nvSpPr>
        <xdr:cNvPr id="753" name="テキスト ボックス 752"/>
        <xdr:cNvSpPr txBox="1"/>
      </xdr:nvSpPr>
      <xdr:spPr>
        <a:xfrm>
          <a:off x="20245017" y="6363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83566</xdr:rowOff>
    </xdr:from>
    <xdr:to>
      <xdr:col>102</xdr:col>
      <xdr:colOff>165100</xdr:colOff>
      <xdr:row>39</xdr:row>
      <xdr:rowOff>13716</xdr:rowOff>
    </xdr:to>
    <xdr:sp macro="" textlink="">
      <xdr:nvSpPr>
        <xdr:cNvPr id="755" name="フローチャート: 判断 754"/>
        <xdr:cNvSpPr/>
      </xdr:nvSpPr>
      <xdr:spPr>
        <a:xfrm>
          <a:off x="19494500" y="659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30243</xdr:rowOff>
    </xdr:from>
    <xdr:ext cx="378565" cy="259045"/>
    <xdr:sp macro="" textlink="">
      <xdr:nvSpPr>
        <xdr:cNvPr id="756" name="テキスト ボックス 755"/>
        <xdr:cNvSpPr txBox="1"/>
      </xdr:nvSpPr>
      <xdr:spPr>
        <a:xfrm>
          <a:off x="19356017" y="637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57" name="フローチャート: 判断 756"/>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58" name="テキスト ボックス 757"/>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5" name="諸支出金該当値テキスト"/>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歳出決算総額は一人当たり</a:t>
          </a:r>
          <a:r>
            <a:rPr kumimoji="1" lang="en-US" altLang="ja-JP" sz="1300" baseline="0">
              <a:latin typeface="ＭＳ Ｐゴシック" panose="020B0600070205080204" pitchFamily="50" charset="-128"/>
              <a:ea typeface="ＭＳ Ｐゴシック" panose="020B0600070205080204" pitchFamily="50" charset="-128"/>
            </a:rPr>
            <a:t>445,025</a:t>
          </a:r>
          <a:r>
            <a:rPr kumimoji="1" lang="ja-JP" altLang="en-US" sz="1300" baseline="0">
              <a:latin typeface="ＭＳ Ｐゴシック" panose="020B0600070205080204" pitchFamily="50" charset="-128"/>
              <a:ea typeface="ＭＳ Ｐゴシック" panose="020B0600070205080204" pitchFamily="50" charset="-128"/>
            </a:rPr>
            <a:t>円／人となり、昨年度の</a:t>
          </a:r>
          <a:r>
            <a:rPr kumimoji="1" lang="en-US" altLang="ja-JP" sz="1300" baseline="0">
              <a:latin typeface="ＭＳ Ｐゴシック" panose="020B0600070205080204" pitchFamily="50" charset="-128"/>
              <a:ea typeface="ＭＳ Ｐゴシック" panose="020B0600070205080204" pitchFamily="50" charset="-128"/>
            </a:rPr>
            <a:t>530,292</a:t>
          </a:r>
          <a:r>
            <a:rPr kumimoji="1" lang="ja-JP" altLang="en-US" sz="1300" baseline="0">
              <a:latin typeface="ＭＳ Ｐゴシック" panose="020B0600070205080204" pitchFamily="50" charset="-128"/>
              <a:ea typeface="ＭＳ Ｐゴシック" panose="020B0600070205080204" pitchFamily="50" charset="-128"/>
            </a:rPr>
            <a:t>円／人と比較して</a:t>
          </a:r>
          <a:r>
            <a:rPr kumimoji="1" lang="en-US" altLang="ja-JP" sz="1300" baseline="0">
              <a:latin typeface="ＭＳ Ｐゴシック" panose="020B0600070205080204" pitchFamily="50" charset="-128"/>
              <a:ea typeface="ＭＳ Ｐゴシック" panose="020B0600070205080204" pitchFamily="50" charset="-128"/>
            </a:rPr>
            <a:t>85,267</a:t>
          </a:r>
          <a:r>
            <a:rPr kumimoji="1" lang="ja-JP" altLang="en-US" sz="1300" baseline="0">
              <a:latin typeface="ＭＳ Ｐゴシック" panose="020B0600070205080204" pitchFamily="50" charset="-128"/>
              <a:ea typeface="ＭＳ Ｐゴシック" panose="020B0600070205080204" pitchFamily="50" charset="-128"/>
            </a:rPr>
            <a:t>円の減となっている。</a:t>
          </a:r>
        </a:p>
        <a:p>
          <a:r>
            <a:rPr kumimoji="1" lang="ja-JP" altLang="en-US" sz="1300" baseline="0">
              <a:latin typeface="ＭＳ Ｐゴシック" panose="020B0600070205080204" pitchFamily="50" charset="-128"/>
              <a:ea typeface="ＭＳ Ｐゴシック" panose="020B0600070205080204" pitchFamily="50" charset="-128"/>
            </a:rPr>
            <a:t>　　総務費は市有地売払収入分を積み立てた「ふるさと振興基金積立金」の減少、東日本大震災復興基金交付金返還金、東日本大震災復興交付金の減少により一人当たり</a:t>
          </a:r>
          <a:r>
            <a:rPr kumimoji="1" lang="en-US" altLang="ja-JP" sz="1300" baseline="0">
              <a:latin typeface="ＭＳ Ｐゴシック" panose="020B0600070205080204" pitchFamily="50" charset="-128"/>
              <a:ea typeface="ＭＳ Ｐゴシック" panose="020B0600070205080204" pitchFamily="50" charset="-128"/>
            </a:rPr>
            <a:t>43,044</a:t>
          </a:r>
          <a:r>
            <a:rPr kumimoji="1" lang="ja-JP" altLang="en-US" sz="1300" baseline="0">
              <a:latin typeface="ＭＳ Ｐゴシック" panose="020B0600070205080204" pitchFamily="50" charset="-128"/>
              <a:ea typeface="ＭＳ Ｐゴシック" panose="020B0600070205080204" pitchFamily="50" charset="-128"/>
            </a:rPr>
            <a:t>円</a:t>
          </a:r>
          <a:r>
            <a:rPr kumimoji="1" lang="en-US" altLang="ja-JP" sz="1300" baseline="0">
              <a:latin typeface="ＭＳ Ｐゴシック" panose="020B0600070205080204" pitchFamily="50" charset="-128"/>
              <a:ea typeface="ＭＳ Ｐゴシック" panose="020B0600070205080204" pitchFamily="50" charset="-128"/>
            </a:rPr>
            <a:t>/</a:t>
          </a:r>
          <a:r>
            <a:rPr kumimoji="1" lang="ja-JP" altLang="en-US" sz="1300" baseline="0">
              <a:latin typeface="ＭＳ Ｐゴシック" panose="020B0600070205080204" pitchFamily="50" charset="-128"/>
              <a:ea typeface="ＭＳ Ｐゴシック" panose="020B0600070205080204" pitchFamily="50" charset="-128"/>
            </a:rPr>
            <a:t>人となり、前年度の</a:t>
          </a:r>
          <a:r>
            <a:rPr kumimoji="1" lang="en-US" altLang="ja-JP" sz="1300" baseline="0">
              <a:latin typeface="ＭＳ Ｐゴシック" panose="020B0600070205080204" pitchFamily="50" charset="-128"/>
              <a:ea typeface="ＭＳ Ｐゴシック" panose="020B0600070205080204" pitchFamily="50" charset="-128"/>
            </a:rPr>
            <a:t>91,061</a:t>
          </a:r>
          <a:r>
            <a:rPr kumimoji="1" lang="ja-JP" altLang="en-US" sz="1300" baseline="0">
              <a:latin typeface="ＭＳ Ｐゴシック" panose="020B0600070205080204" pitchFamily="50" charset="-128"/>
              <a:ea typeface="ＭＳ Ｐゴシック" panose="020B0600070205080204" pitchFamily="50" charset="-128"/>
            </a:rPr>
            <a:t>円</a:t>
          </a:r>
          <a:r>
            <a:rPr kumimoji="1" lang="en-US" altLang="ja-JP" sz="1300" baseline="0">
              <a:latin typeface="ＭＳ Ｐゴシック" panose="020B0600070205080204" pitchFamily="50" charset="-128"/>
              <a:ea typeface="ＭＳ Ｐゴシック" panose="020B0600070205080204" pitchFamily="50" charset="-128"/>
            </a:rPr>
            <a:t>/</a:t>
          </a:r>
          <a:r>
            <a:rPr kumimoji="1" lang="ja-JP" altLang="en-US" sz="1300" baseline="0">
              <a:latin typeface="ＭＳ Ｐゴシック" panose="020B0600070205080204" pitchFamily="50" charset="-128"/>
              <a:ea typeface="ＭＳ Ｐゴシック" panose="020B0600070205080204" pitchFamily="50" charset="-128"/>
            </a:rPr>
            <a:t>人から</a:t>
          </a:r>
          <a:r>
            <a:rPr kumimoji="1" lang="en-US" altLang="ja-JP" sz="1300" baseline="0">
              <a:latin typeface="ＭＳ Ｐゴシック" panose="020B0600070205080204" pitchFamily="50" charset="-128"/>
              <a:ea typeface="ＭＳ Ｐゴシック" panose="020B0600070205080204" pitchFamily="50" charset="-128"/>
            </a:rPr>
            <a:t>48,017</a:t>
          </a:r>
          <a:r>
            <a:rPr kumimoji="1" lang="ja-JP" altLang="en-US" sz="1300" baseline="0">
              <a:latin typeface="ＭＳ Ｐゴシック" panose="020B0600070205080204" pitchFamily="50" charset="-128"/>
              <a:ea typeface="ＭＳ Ｐゴシック" panose="020B0600070205080204" pitchFamily="50" charset="-128"/>
            </a:rPr>
            <a:t>円減少となったものである。</a:t>
          </a:r>
        </a:p>
        <a:p>
          <a:r>
            <a:rPr kumimoji="1" lang="ja-JP" altLang="en-US" sz="1300" baseline="0">
              <a:latin typeface="ＭＳ Ｐゴシック" panose="020B0600070205080204" pitchFamily="50" charset="-128"/>
              <a:ea typeface="ＭＳ Ｐゴシック" panose="020B0600070205080204" pitchFamily="50" charset="-128"/>
            </a:rPr>
            <a:t>　　その他変動の大きい費目の増減要因は次のとおりである。民生費が減少となった主な要因は、子育て世帯への臨時特別給付金の皆減である。商工費が減少となった主な要因は、新型コロナウイルス感染症拡大防止協力金の皆減である。</a:t>
          </a:r>
        </a:p>
        <a:p>
          <a:r>
            <a:rPr kumimoji="1" lang="ja-JP" altLang="en-US" sz="1300" baseline="0">
              <a:latin typeface="ＭＳ Ｐゴシック" panose="020B0600070205080204" pitchFamily="50" charset="-128"/>
              <a:ea typeface="ＭＳ Ｐゴシック" panose="020B0600070205080204" pitchFamily="50" charset="-128"/>
            </a:rPr>
            <a:t>　　土木費が減少となった主な要因は、閖上地区及び閖上東地区の区画整理事業の進捗に併せ、令和元年度から令和</a:t>
          </a:r>
          <a:r>
            <a:rPr kumimoji="1" lang="en-US" altLang="ja-JP" sz="1300" baseline="0">
              <a:latin typeface="ＭＳ Ｐゴシック" panose="020B0600070205080204" pitchFamily="50" charset="-128"/>
              <a:ea typeface="ＭＳ Ｐゴシック" panose="020B0600070205080204" pitchFamily="50" charset="-128"/>
            </a:rPr>
            <a:t>3</a:t>
          </a:r>
          <a:r>
            <a:rPr kumimoji="1" lang="ja-JP" altLang="en-US" sz="1300" baseline="0">
              <a:latin typeface="ＭＳ Ｐゴシック" panose="020B0600070205080204" pitchFamily="50" charset="-128"/>
              <a:ea typeface="ＭＳ Ｐゴシック" panose="020B0600070205080204" pitchFamily="50" charset="-128"/>
            </a:rPr>
            <a:t>年度にかけて、地下に埋設されている管渠等を除却処分したことにより、下水道事業等会計に対して補助金を支出してきたが、これらが皆減となったことによる。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宮城県名取市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東日本大震災以降、震災復興特別交付税を財政調整基金へ積み立てており、財政調整基金残高の標準財政規模比が震災前に比べ高水準で推移している。震災からの復旧・復興事業で繰り越し事業も年々減少してきているため、実質単年度収支が黒字に転じ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宮城県名取市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年度は前年度と同様、全会計において黒字となったことから、連結実質赤字比率を算定していない。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37135502</v>
      </c>
      <c r="BO4" s="371"/>
      <c r="BP4" s="371"/>
      <c r="BQ4" s="371"/>
      <c r="BR4" s="371"/>
      <c r="BS4" s="371"/>
      <c r="BT4" s="371"/>
      <c r="BU4" s="372"/>
      <c r="BV4" s="370">
        <v>43950658</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7.9</v>
      </c>
      <c r="CU4" s="377"/>
      <c r="CV4" s="377"/>
      <c r="CW4" s="377"/>
      <c r="CX4" s="377"/>
      <c r="CY4" s="377"/>
      <c r="CZ4" s="377"/>
      <c r="DA4" s="378"/>
      <c r="DB4" s="376">
        <v>6</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35437301</v>
      </c>
      <c r="BO5" s="408"/>
      <c r="BP5" s="408"/>
      <c r="BQ5" s="408"/>
      <c r="BR5" s="408"/>
      <c r="BS5" s="408"/>
      <c r="BT5" s="408"/>
      <c r="BU5" s="409"/>
      <c r="BV5" s="407">
        <v>42160306</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99.4</v>
      </c>
      <c r="CU5" s="405"/>
      <c r="CV5" s="405"/>
      <c r="CW5" s="405"/>
      <c r="CX5" s="405"/>
      <c r="CY5" s="405"/>
      <c r="CZ5" s="405"/>
      <c r="DA5" s="406"/>
      <c r="DB5" s="404">
        <v>95.7</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1698201</v>
      </c>
      <c r="BO6" s="408"/>
      <c r="BP6" s="408"/>
      <c r="BQ6" s="408"/>
      <c r="BR6" s="408"/>
      <c r="BS6" s="408"/>
      <c r="BT6" s="408"/>
      <c r="BU6" s="409"/>
      <c r="BV6" s="407">
        <v>1790352</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101.8</v>
      </c>
      <c r="CU6" s="445"/>
      <c r="CV6" s="445"/>
      <c r="CW6" s="445"/>
      <c r="CX6" s="445"/>
      <c r="CY6" s="445"/>
      <c r="CZ6" s="445"/>
      <c r="DA6" s="446"/>
      <c r="DB6" s="444">
        <v>101.6</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353225</v>
      </c>
      <c r="BO7" s="408"/>
      <c r="BP7" s="408"/>
      <c r="BQ7" s="408"/>
      <c r="BR7" s="408"/>
      <c r="BS7" s="408"/>
      <c r="BT7" s="408"/>
      <c r="BU7" s="409"/>
      <c r="BV7" s="407">
        <v>760076</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17026941</v>
      </c>
      <c r="CU7" s="408"/>
      <c r="CV7" s="408"/>
      <c r="CW7" s="408"/>
      <c r="CX7" s="408"/>
      <c r="CY7" s="408"/>
      <c r="CZ7" s="408"/>
      <c r="DA7" s="409"/>
      <c r="DB7" s="407">
        <v>17237077</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112</v>
      </c>
      <c r="AV8" s="440"/>
      <c r="AW8" s="440"/>
      <c r="AX8" s="440"/>
      <c r="AY8" s="441" t="s">
        <v>113</v>
      </c>
      <c r="AZ8" s="442"/>
      <c r="BA8" s="442"/>
      <c r="BB8" s="442"/>
      <c r="BC8" s="442"/>
      <c r="BD8" s="442"/>
      <c r="BE8" s="442"/>
      <c r="BF8" s="442"/>
      <c r="BG8" s="442"/>
      <c r="BH8" s="442"/>
      <c r="BI8" s="442"/>
      <c r="BJ8" s="442"/>
      <c r="BK8" s="442"/>
      <c r="BL8" s="442"/>
      <c r="BM8" s="443"/>
      <c r="BN8" s="407">
        <v>1344976</v>
      </c>
      <c r="BO8" s="408"/>
      <c r="BP8" s="408"/>
      <c r="BQ8" s="408"/>
      <c r="BR8" s="408"/>
      <c r="BS8" s="408"/>
      <c r="BT8" s="408"/>
      <c r="BU8" s="409"/>
      <c r="BV8" s="407">
        <v>1030276</v>
      </c>
      <c r="BW8" s="408"/>
      <c r="BX8" s="408"/>
      <c r="BY8" s="408"/>
      <c r="BZ8" s="408"/>
      <c r="CA8" s="408"/>
      <c r="CB8" s="408"/>
      <c r="CC8" s="409"/>
      <c r="CD8" s="410" t="s">
        <v>114</v>
      </c>
      <c r="CE8" s="411"/>
      <c r="CF8" s="411"/>
      <c r="CG8" s="411"/>
      <c r="CH8" s="411"/>
      <c r="CI8" s="411"/>
      <c r="CJ8" s="411"/>
      <c r="CK8" s="411"/>
      <c r="CL8" s="411"/>
      <c r="CM8" s="411"/>
      <c r="CN8" s="411"/>
      <c r="CO8" s="411"/>
      <c r="CP8" s="411"/>
      <c r="CQ8" s="411"/>
      <c r="CR8" s="411"/>
      <c r="CS8" s="412"/>
      <c r="CT8" s="447">
        <v>0.82</v>
      </c>
      <c r="CU8" s="448"/>
      <c r="CV8" s="448"/>
      <c r="CW8" s="448"/>
      <c r="CX8" s="448"/>
      <c r="CY8" s="448"/>
      <c r="CZ8" s="448"/>
      <c r="DA8" s="449"/>
      <c r="DB8" s="447">
        <v>0.83</v>
      </c>
      <c r="DC8" s="448"/>
      <c r="DD8" s="448"/>
      <c r="DE8" s="448"/>
      <c r="DF8" s="448"/>
      <c r="DG8" s="448"/>
      <c r="DH8" s="448"/>
      <c r="DI8" s="449"/>
    </row>
    <row r="9" spans="1:119" ht="18.75" customHeight="1" thickBot="1" x14ac:dyDescent="0.2">
      <c r="A9" s="181"/>
      <c r="B9" s="401" t="s">
        <v>115</v>
      </c>
      <c r="C9" s="402"/>
      <c r="D9" s="402"/>
      <c r="E9" s="402"/>
      <c r="F9" s="402"/>
      <c r="G9" s="402"/>
      <c r="H9" s="402"/>
      <c r="I9" s="402"/>
      <c r="J9" s="402"/>
      <c r="K9" s="450"/>
      <c r="L9" s="451" t="s">
        <v>116</v>
      </c>
      <c r="M9" s="452"/>
      <c r="N9" s="452"/>
      <c r="O9" s="452"/>
      <c r="P9" s="452"/>
      <c r="Q9" s="453"/>
      <c r="R9" s="454">
        <v>78718</v>
      </c>
      <c r="S9" s="455"/>
      <c r="T9" s="455"/>
      <c r="U9" s="455"/>
      <c r="V9" s="456"/>
      <c r="W9" s="364" t="s">
        <v>117</v>
      </c>
      <c r="X9" s="365"/>
      <c r="Y9" s="365"/>
      <c r="Z9" s="365"/>
      <c r="AA9" s="365"/>
      <c r="AB9" s="365"/>
      <c r="AC9" s="365"/>
      <c r="AD9" s="365"/>
      <c r="AE9" s="365"/>
      <c r="AF9" s="365"/>
      <c r="AG9" s="365"/>
      <c r="AH9" s="365"/>
      <c r="AI9" s="365"/>
      <c r="AJ9" s="365"/>
      <c r="AK9" s="365"/>
      <c r="AL9" s="366"/>
      <c r="AM9" s="436" t="s">
        <v>118</v>
      </c>
      <c r="AN9" s="437"/>
      <c r="AO9" s="437"/>
      <c r="AP9" s="437"/>
      <c r="AQ9" s="437"/>
      <c r="AR9" s="437"/>
      <c r="AS9" s="437"/>
      <c r="AT9" s="438"/>
      <c r="AU9" s="439" t="s">
        <v>119</v>
      </c>
      <c r="AV9" s="440"/>
      <c r="AW9" s="440"/>
      <c r="AX9" s="440"/>
      <c r="AY9" s="441" t="s">
        <v>120</v>
      </c>
      <c r="AZ9" s="442"/>
      <c r="BA9" s="442"/>
      <c r="BB9" s="442"/>
      <c r="BC9" s="442"/>
      <c r="BD9" s="442"/>
      <c r="BE9" s="442"/>
      <c r="BF9" s="442"/>
      <c r="BG9" s="442"/>
      <c r="BH9" s="442"/>
      <c r="BI9" s="442"/>
      <c r="BJ9" s="442"/>
      <c r="BK9" s="442"/>
      <c r="BL9" s="442"/>
      <c r="BM9" s="443"/>
      <c r="BN9" s="407">
        <v>314700</v>
      </c>
      <c r="BO9" s="408"/>
      <c r="BP9" s="408"/>
      <c r="BQ9" s="408"/>
      <c r="BR9" s="408"/>
      <c r="BS9" s="408"/>
      <c r="BT9" s="408"/>
      <c r="BU9" s="409"/>
      <c r="BV9" s="407">
        <v>-451642</v>
      </c>
      <c r="BW9" s="408"/>
      <c r="BX9" s="408"/>
      <c r="BY9" s="408"/>
      <c r="BZ9" s="408"/>
      <c r="CA9" s="408"/>
      <c r="CB9" s="408"/>
      <c r="CC9" s="409"/>
      <c r="CD9" s="410" t="s">
        <v>121</v>
      </c>
      <c r="CE9" s="411"/>
      <c r="CF9" s="411"/>
      <c r="CG9" s="411"/>
      <c r="CH9" s="411"/>
      <c r="CI9" s="411"/>
      <c r="CJ9" s="411"/>
      <c r="CK9" s="411"/>
      <c r="CL9" s="411"/>
      <c r="CM9" s="411"/>
      <c r="CN9" s="411"/>
      <c r="CO9" s="411"/>
      <c r="CP9" s="411"/>
      <c r="CQ9" s="411"/>
      <c r="CR9" s="411"/>
      <c r="CS9" s="412"/>
      <c r="CT9" s="404">
        <v>13.1</v>
      </c>
      <c r="CU9" s="405"/>
      <c r="CV9" s="405"/>
      <c r="CW9" s="405"/>
      <c r="CX9" s="405"/>
      <c r="CY9" s="405"/>
      <c r="CZ9" s="405"/>
      <c r="DA9" s="406"/>
      <c r="DB9" s="404">
        <v>9.1</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122</v>
      </c>
      <c r="M10" s="437"/>
      <c r="N10" s="437"/>
      <c r="O10" s="437"/>
      <c r="P10" s="437"/>
      <c r="Q10" s="438"/>
      <c r="R10" s="458">
        <v>76668</v>
      </c>
      <c r="S10" s="459"/>
      <c r="T10" s="459"/>
      <c r="U10" s="459"/>
      <c r="V10" s="460"/>
      <c r="W10" s="395"/>
      <c r="X10" s="396"/>
      <c r="Y10" s="396"/>
      <c r="Z10" s="396"/>
      <c r="AA10" s="396"/>
      <c r="AB10" s="396"/>
      <c r="AC10" s="396"/>
      <c r="AD10" s="396"/>
      <c r="AE10" s="396"/>
      <c r="AF10" s="396"/>
      <c r="AG10" s="396"/>
      <c r="AH10" s="396"/>
      <c r="AI10" s="396"/>
      <c r="AJ10" s="396"/>
      <c r="AK10" s="396"/>
      <c r="AL10" s="399"/>
      <c r="AM10" s="436" t="s">
        <v>123</v>
      </c>
      <c r="AN10" s="437"/>
      <c r="AO10" s="437"/>
      <c r="AP10" s="437"/>
      <c r="AQ10" s="437"/>
      <c r="AR10" s="437"/>
      <c r="AS10" s="437"/>
      <c r="AT10" s="438"/>
      <c r="AU10" s="439" t="s">
        <v>108</v>
      </c>
      <c r="AV10" s="440"/>
      <c r="AW10" s="440"/>
      <c r="AX10" s="440"/>
      <c r="AY10" s="441" t="s">
        <v>124</v>
      </c>
      <c r="AZ10" s="442"/>
      <c r="BA10" s="442"/>
      <c r="BB10" s="442"/>
      <c r="BC10" s="442"/>
      <c r="BD10" s="442"/>
      <c r="BE10" s="442"/>
      <c r="BF10" s="442"/>
      <c r="BG10" s="442"/>
      <c r="BH10" s="442"/>
      <c r="BI10" s="442"/>
      <c r="BJ10" s="442"/>
      <c r="BK10" s="442"/>
      <c r="BL10" s="442"/>
      <c r="BM10" s="443"/>
      <c r="BN10" s="407">
        <v>1075</v>
      </c>
      <c r="BO10" s="408"/>
      <c r="BP10" s="408"/>
      <c r="BQ10" s="408"/>
      <c r="BR10" s="408"/>
      <c r="BS10" s="408"/>
      <c r="BT10" s="408"/>
      <c r="BU10" s="409"/>
      <c r="BV10" s="407">
        <v>74</v>
      </c>
      <c r="BW10" s="408"/>
      <c r="BX10" s="408"/>
      <c r="BY10" s="408"/>
      <c r="BZ10" s="408"/>
      <c r="CA10" s="408"/>
      <c r="CB10" s="408"/>
      <c r="CC10" s="409"/>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129</v>
      </c>
      <c r="AV11" s="440"/>
      <c r="AW11" s="440"/>
      <c r="AX11" s="440"/>
      <c r="AY11" s="441" t="s">
        <v>130</v>
      </c>
      <c r="AZ11" s="442"/>
      <c r="BA11" s="442"/>
      <c r="BB11" s="442"/>
      <c r="BC11" s="442"/>
      <c r="BD11" s="442"/>
      <c r="BE11" s="442"/>
      <c r="BF11" s="442"/>
      <c r="BG11" s="442"/>
      <c r="BH11" s="442"/>
      <c r="BI11" s="442"/>
      <c r="BJ11" s="442"/>
      <c r="BK11" s="442"/>
      <c r="BL11" s="442"/>
      <c r="BM11" s="443"/>
      <c r="BN11" s="407">
        <v>26420</v>
      </c>
      <c r="BO11" s="408"/>
      <c r="BP11" s="408"/>
      <c r="BQ11" s="408"/>
      <c r="BR11" s="408"/>
      <c r="BS11" s="408"/>
      <c r="BT11" s="408"/>
      <c r="BU11" s="409"/>
      <c r="BV11" s="407">
        <v>0</v>
      </c>
      <c r="BW11" s="408"/>
      <c r="BX11" s="408"/>
      <c r="BY11" s="408"/>
      <c r="BZ11" s="408"/>
      <c r="CA11" s="408"/>
      <c r="CB11" s="408"/>
      <c r="CC11" s="409"/>
      <c r="CD11" s="410" t="s">
        <v>131</v>
      </c>
      <c r="CE11" s="411"/>
      <c r="CF11" s="411"/>
      <c r="CG11" s="411"/>
      <c r="CH11" s="411"/>
      <c r="CI11" s="411"/>
      <c r="CJ11" s="411"/>
      <c r="CK11" s="411"/>
      <c r="CL11" s="411"/>
      <c r="CM11" s="411"/>
      <c r="CN11" s="411"/>
      <c r="CO11" s="411"/>
      <c r="CP11" s="411"/>
      <c r="CQ11" s="411"/>
      <c r="CR11" s="411"/>
      <c r="CS11" s="412"/>
      <c r="CT11" s="447" t="s">
        <v>132</v>
      </c>
      <c r="CU11" s="448"/>
      <c r="CV11" s="448"/>
      <c r="CW11" s="448"/>
      <c r="CX11" s="448"/>
      <c r="CY11" s="448"/>
      <c r="CZ11" s="448"/>
      <c r="DA11" s="449"/>
      <c r="DB11" s="447" t="s">
        <v>133</v>
      </c>
      <c r="DC11" s="448"/>
      <c r="DD11" s="448"/>
      <c r="DE11" s="448"/>
      <c r="DF11" s="448"/>
      <c r="DG11" s="448"/>
      <c r="DH11" s="448"/>
      <c r="DI11" s="449"/>
    </row>
    <row r="12" spans="1:119" ht="18.75" customHeight="1" x14ac:dyDescent="0.15">
      <c r="A12" s="181"/>
      <c r="B12" s="467" t="s">
        <v>134</v>
      </c>
      <c r="C12" s="468"/>
      <c r="D12" s="468"/>
      <c r="E12" s="468"/>
      <c r="F12" s="468"/>
      <c r="G12" s="468"/>
      <c r="H12" s="468"/>
      <c r="I12" s="468"/>
      <c r="J12" s="468"/>
      <c r="K12" s="469"/>
      <c r="L12" s="476" t="s">
        <v>135</v>
      </c>
      <c r="M12" s="477"/>
      <c r="N12" s="477"/>
      <c r="O12" s="477"/>
      <c r="P12" s="477"/>
      <c r="Q12" s="478"/>
      <c r="R12" s="479">
        <v>79630</v>
      </c>
      <c r="S12" s="480"/>
      <c r="T12" s="480"/>
      <c r="U12" s="480"/>
      <c r="V12" s="481"/>
      <c r="W12" s="482" t="s">
        <v>1</v>
      </c>
      <c r="X12" s="440"/>
      <c r="Y12" s="440"/>
      <c r="Z12" s="440"/>
      <c r="AA12" s="440"/>
      <c r="AB12" s="483"/>
      <c r="AC12" s="484" t="s">
        <v>136</v>
      </c>
      <c r="AD12" s="485"/>
      <c r="AE12" s="485"/>
      <c r="AF12" s="485"/>
      <c r="AG12" s="486"/>
      <c r="AH12" s="484" t="s">
        <v>137</v>
      </c>
      <c r="AI12" s="485"/>
      <c r="AJ12" s="485"/>
      <c r="AK12" s="485"/>
      <c r="AL12" s="487"/>
      <c r="AM12" s="436" t="s">
        <v>138</v>
      </c>
      <c r="AN12" s="437"/>
      <c r="AO12" s="437"/>
      <c r="AP12" s="437"/>
      <c r="AQ12" s="437"/>
      <c r="AR12" s="437"/>
      <c r="AS12" s="437"/>
      <c r="AT12" s="438"/>
      <c r="AU12" s="439" t="s">
        <v>129</v>
      </c>
      <c r="AV12" s="440"/>
      <c r="AW12" s="440"/>
      <c r="AX12" s="440"/>
      <c r="AY12" s="441" t="s">
        <v>139</v>
      </c>
      <c r="AZ12" s="442"/>
      <c r="BA12" s="442"/>
      <c r="BB12" s="442"/>
      <c r="BC12" s="442"/>
      <c r="BD12" s="442"/>
      <c r="BE12" s="442"/>
      <c r="BF12" s="442"/>
      <c r="BG12" s="442"/>
      <c r="BH12" s="442"/>
      <c r="BI12" s="442"/>
      <c r="BJ12" s="442"/>
      <c r="BK12" s="442"/>
      <c r="BL12" s="442"/>
      <c r="BM12" s="443"/>
      <c r="BN12" s="407">
        <v>281347</v>
      </c>
      <c r="BO12" s="408"/>
      <c r="BP12" s="408"/>
      <c r="BQ12" s="408"/>
      <c r="BR12" s="408"/>
      <c r="BS12" s="408"/>
      <c r="BT12" s="408"/>
      <c r="BU12" s="409"/>
      <c r="BV12" s="407">
        <v>391379</v>
      </c>
      <c r="BW12" s="408"/>
      <c r="BX12" s="408"/>
      <c r="BY12" s="408"/>
      <c r="BZ12" s="408"/>
      <c r="CA12" s="408"/>
      <c r="CB12" s="408"/>
      <c r="CC12" s="409"/>
      <c r="CD12" s="410" t="s">
        <v>140</v>
      </c>
      <c r="CE12" s="411"/>
      <c r="CF12" s="411"/>
      <c r="CG12" s="411"/>
      <c r="CH12" s="411"/>
      <c r="CI12" s="411"/>
      <c r="CJ12" s="411"/>
      <c r="CK12" s="411"/>
      <c r="CL12" s="411"/>
      <c r="CM12" s="411"/>
      <c r="CN12" s="411"/>
      <c r="CO12" s="411"/>
      <c r="CP12" s="411"/>
      <c r="CQ12" s="411"/>
      <c r="CR12" s="411"/>
      <c r="CS12" s="412"/>
      <c r="CT12" s="447" t="s">
        <v>141</v>
      </c>
      <c r="CU12" s="448"/>
      <c r="CV12" s="448"/>
      <c r="CW12" s="448"/>
      <c r="CX12" s="448"/>
      <c r="CY12" s="448"/>
      <c r="CZ12" s="448"/>
      <c r="DA12" s="449"/>
      <c r="DB12" s="447" t="s">
        <v>133</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142</v>
      </c>
      <c r="N13" s="499"/>
      <c r="O13" s="499"/>
      <c r="P13" s="499"/>
      <c r="Q13" s="500"/>
      <c r="R13" s="491">
        <v>79169</v>
      </c>
      <c r="S13" s="492"/>
      <c r="T13" s="492"/>
      <c r="U13" s="492"/>
      <c r="V13" s="493"/>
      <c r="W13" s="423" t="s">
        <v>143</v>
      </c>
      <c r="X13" s="424"/>
      <c r="Y13" s="424"/>
      <c r="Z13" s="424"/>
      <c r="AA13" s="424"/>
      <c r="AB13" s="414"/>
      <c r="AC13" s="458">
        <v>1111</v>
      </c>
      <c r="AD13" s="459"/>
      <c r="AE13" s="459"/>
      <c r="AF13" s="459"/>
      <c r="AG13" s="501"/>
      <c r="AH13" s="458">
        <v>1222</v>
      </c>
      <c r="AI13" s="459"/>
      <c r="AJ13" s="459"/>
      <c r="AK13" s="459"/>
      <c r="AL13" s="460"/>
      <c r="AM13" s="436" t="s">
        <v>144</v>
      </c>
      <c r="AN13" s="437"/>
      <c r="AO13" s="437"/>
      <c r="AP13" s="437"/>
      <c r="AQ13" s="437"/>
      <c r="AR13" s="437"/>
      <c r="AS13" s="437"/>
      <c r="AT13" s="438"/>
      <c r="AU13" s="439" t="s">
        <v>145</v>
      </c>
      <c r="AV13" s="440"/>
      <c r="AW13" s="440"/>
      <c r="AX13" s="440"/>
      <c r="AY13" s="441" t="s">
        <v>146</v>
      </c>
      <c r="AZ13" s="442"/>
      <c r="BA13" s="442"/>
      <c r="BB13" s="442"/>
      <c r="BC13" s="442"/>
      <c r="BD13" s="442"/>
      <c r="BE13" s="442"/>
      <c r="BF13" s="442"/>
      <c r="BG13" s="442"/>
      <c r="BH13" s="442"/>
      <c r="BI13" s="442"/>
      <c r="BJ13" s="442"/>
      <c r="BK13" s="442"/>
      <c r="BL13" s="442"/>
      <c r="BM13" s="443"/>
      <c r="BN13" s="407">
        <v>60848</v>
      </c>
      <c r="BO13" s="408"/>
      <c r="BP13" s="408"/>
      <c r="BQ13" s="408"/>
      <c r="BR13" s="408"/>
      <c r="BS13" s="408"/>
      <c r="BT13" s="408"/>
      <c r="BU13" s="409"/>
      <c r="BV13" s="407">
        <v>-842947</v>
      </c>
      <c r="BW13" s="408"/>
      <c r="BX13" s="408"/>
      <c r="BY13" s="408"/>
      <c r="BZ13" s="408"/>
      <c r="CA13" s="408"/>
      <c r="CB13" s="408"/>
      <c r="CC13" s="409"/>
      <c r="CD13" s="410" t="s">
        <v>147</v>
      </c>
      <c r="CE13" s="411"/>
      <c r="CF13" s="411"/>
      <c r="CG13" s="411"/>
      <c r="CH13" s="411"/>
      <c r="CI13" s="411"/>
      <c r="CJ13" s="411"/>
      <c r="CK13" s="411"/>
      <c r="CL13" s="411"/>
      <c r="CM13" s="411"/>
      <c r="CN13" s="411"/>
      <c r="CO13" s="411"/>
      <c r="CP13" s="411"/>
      <c r="CQ13" s="411"/>
      <c r="CR13" s="411"/>
      <c r="CS13" s="412"/>
      <c r="CT13" s="404">
        <v>3.9</v>
      </c>
      <c r="CU13" s="405"/>
      <c r="CV13" s="405"/>
      <c r="CW13" s="405"/>
      <c r="CX13" s="405"/>
      <c r="CY13" s="405"/>
      <c r="CZ13" s="405"/>
      <c r="DA13" s="406"/>
      <c r="DB13" s="404">
        <v>4.3</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148</v>
      </c>
      <c r="M14" s="489"/>
      <c r="N14" s="489"/>
      <c r="O14" s="489"/>
      <c r="P14" s="489"/>
      <c r="Q14" s="490"/>
      <c r="R14" s="491">
        <v>79504</v>
      </c>
      <c r="S14" s="492"/>
      <c r="T14" s="492"/>
      <c r="U14" s="492"/>
      <c r="V14" s="493"/>
      <c r="W14" s="397"/>
      <c r="X14" s="398"/>
      <c r="Y14" s="398"/>
      <c r="Z14" s="398"/>
      <c r="AA14" s="398"/>
      <c r="AB14" s="387"/>
      <c r="AC14" s="494">
        <v>3.1</v>
      </c>
      <c r="AD14" s="495"/>
      <c r="AE14" s="495"/>
      <c r="AF14" s="495"/>
      <c r="AG14" s="496"/>
      <c r="AH14" s="494">
        <v>3.5</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149</v>
      </c>
      <c r="CE14" s="503"/>
      <c r="CF14" s="503"/>
      <c r="CG14" s="503"/>
      <c r="CH14" s="503"/>
      <c r="CI14" s="503"/>
      <c r="CJ14" s="503"/>
      <c r="CK14" s="503"/>
      <c r="CL14" s="503"/>
      <c r="CM14" s="503"/>
      <c r="CN14" s="503"/>
      <c r="CO14" s="503"/>
      <c r="CP14" s="503"/>
      <c r="CQ14" s="503"/>
      <c r="CR14" s="503"/>
      <c r="CS14" s="504"/>
      <c r="CT14" s="505" t="s">
        <v>141</v>
      </c>
      <c r="CU14" s="506"/>
      <c r="CV14" s="506"/>
      <c r="CW14" s="506"/>
      <c r="CX14" s="506"/>
      <c r="CY14" s="506"/>
      <c r="CZ14" s="506"/>
      <c r="DA14" s="507"/>
      <c r="DB14" s="505" t="s">
        <v>150</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151</v>
      </c>
      <c r="N15" s="499"/>
      <c r="O15" s="499"/>
      <c r="P15" s="499"/>
      <c r="Q15" s="500"/>
      <c r="R15" s="491">
        <v>79074</v>
      </c>
      <c r="S15" s="492"/>
      <c r="T15" s="492"/>
      <c r="U15" s="492"/>
      <c r="V15" s="493"/>
      <c r="W15" s="423" t="s">
        <v>152</v>
      </c>
      <c r="X15" s="424"/>
      <c r="Y15" s="424"/>
      <c r="Z15" s="424"/>
      <c r="AA15" s="424"/>
      <c r="AB15" s="414"/>
      <c r="AC15" s="458">
        <v>7720</v>
      </c>
      <c r="AD15" s="459"/>
      <c r="AE15" s="459"/>
      <c r="AF15" s="459"/>
      <c r="AG15" s="501"/>
      <c r="AH15" s="458">
        <v>7904</v>
      </c>
      <c r="AI15" s="459"/>
      <c r="AJ15" s="459"/>
      <c r="AK15" s="459"/>
      <c r="AL15" s="460"/>
      <c r="AM15" s="436"/>
      <c r="AN15" s="437"/>
      <c r="AO15" s="437"/>
      <c r="AP15" s="437"/>
      <c r="AQ15" s="437"/>
      <c r="AR15" s="437"/>
      <c r="AS15" s="437"/>
      <c r="AT15" s="438"/>
      <c r="AU15" s="439"/>
      <c r="AV15" s="440"/>
      <c r="AW15" s="440"/>
      <c r="AX15" s="440"/>
      <c r="AY15" s="367" t="s">
        <v>153</v>
      </c>
      <c r="AZ15" s="368"/>
      <c r="BA15" s="368"/>
      <c r="BB15" s="368"/>
      <c r="BC15" s="368"/>
      <c r="BD15" s="368"/>
      <c r="BE15" s="368"/>
      <c r="BF15" s="368"/>
      <c r="BG15" s="368"/>
      <c r="BH15" s="368"/>
      <c r="BI15" s="368"/>
      <c r="BJ15" s="368"/>
      <c r="BK15" s="368"/>
      <c r="BL15" s="368"/>
      <c r="BM15" s="369"/>
      <c r="BN15" s="370">
        <v>10922158</v>
      </c>
      <c r="BO15" s="371"/>
      <c r="BP15" s="371"/>
      <c r="BQ15" s="371"/>
      <c r="BR15" s="371"/>
      <c r="BS15" s="371"/>
      <c r="BT15" s="371"/>
      <c r="BU15" s="372"/>
      <c r="BV15" s="370">
        <v>10441289</v>
      </c>
      <c r="BW15" s="371"/>
      <c r="BX15" s="371"/>
      <c r="BY15" s="371"/>
      <c r="BZ15" s="371"/>
      <c r="CA15" s="371"/>
      <c r="CB15" s="371"/>
      <c r="CC15" s="372"/>
      <c r="CD15" s="508" t="s">
        <v>154</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155</v>
      </c>
      <c r="M16" s="511"/>
      <c r="N16" s="511"/>
      <c r="O16" s="511"/>
      <c r="P16" s="511"/>
      <c r="Q16" s="512"/>
      <c r="R16" s="513" t="s">
        <v>156</v>
      </c>
      <c r="S16" s="514"/>
      <c r="T16" s="514"/>
      <c r="U16" s="514"/>
      <c r="V16" s="515"/>
      <c r="W16" s="397"/>
      <c r="X16" s="398"/>
      <c r="Y16" s="398"/>
      <c r="Z16" s="398"/>
      <c r="AA16" s="398"/>
      <c r="AB16" s="387"/>
      <c r="AC16" s="494">
        <v>21.8</v>
      </c>
      <c r="AD16" s="495"/>
      <c r="AE16" s="495"/>
      <c r="AF16" s="495"/>
      <c r="AG16" s="496"/>
      <c r="AH16" s="494">
        <v>22.7</v>
      </c>
      <c r="AI16" s="495"/>
      <c r="AJ16" s="495"/>
      <c r="AK16" s="495"/>
      <c r="AL16" s="497"/>
      <c r="AM16" s="436"/>
      <c r="AN16" s="437"/>
      <c r="AO16" s="437"/>
      <c r="AP16" s="437"/>
      <c r="AQ16" s="437"/>
      <c r="AR16" s="437"/>
      <c r="AS16" s="437"/>
      <c r="AT16" s="438"/>
      <c r="AU16" s="439"/>
      <c r="AV16" s="440"/>
      <c r="AW16" s="440"/>
      <c r="AX16" s="440"/>
      <c r="AY16" s="441" t="s">
        <v>157</v>
      </c>
      <c r="AZ16" s="442"/>
      <c r="BA16" s="442"/>
      <c r="BB16" s="442"/>
      <c r="BC16" s="442"/>
      <c r="BD16" s="442"/>
      <c r="BE16" s="442"/>
      <c r="BF16" s="442"/>
      <c r="BG16" s="442"/>
      <c r="BH16" s="442"/>
      <c r="BI16" s="442"/>
      <c r="BJ16" s="442"/>
      <c r="BK16" s="442"/>
      <c r="BL16" s="442"/>
      <c r="BM16" s="443"/>
      <c r="BN16" s="407">
        <v>13706436</v>
      </c>
      <c r="BO16" s="408"/>
      <c r="BP16" s="408"/>
      <c r="BQ16" s="408"/>
      <c r="BR16" s="408"/>
      <c r="BS16" s="408"/>
      <c r="BT16" s="408"/>
      <c r="BU16" s="409"/>
      <c r="BV16" s="407">
        <v>13044513</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158</v>
      </c>
      <c r="N17" s="519"/>
      <c r="O17" s="519"/>
      <c r="P17" s="519"/>
      <c r="Q17" s="520"/>
      <c r="R17" s="513" t="s">
        <v>159</v>
      </c>
      <c r="S17" s="514"/>
      <c r="T17" s="514"/>
      <c r="U17" s="514"/>
      <c r="V17" s="515"/>
      <c r="W17" s="423" t="s">
        <v>160</v>
      </c>
      <c r="X17" s="424"/>
      <c r="Y17" s="424"/>
      <c r="Z17" s="424"/>
      <c r="AA17" s="424"/>
      <c r="AB17" s="414"/>
      <c r="AC17" s="458">
        <v>26548</v>
      </c>
      <c r="AD17" s="459"/>
      <c r="AE17" s="459"/>
      <c r="AF17" s="459"/>
      <c r="AG17" s="501"/>
      <c r="AH17" s="458">
        <v>25707</v>
      </c>
      <c r="AI17" s="459"/>
      <c r="AJ17" s="459"/>
      <c r="AK17" s="459"/>
      <c r="AL17" s="460"/>
      <c r="AM17" s="436"/>
      <c r="AN17" s="437"/>
      <c r="AO17" s="437"/>
      <c r="AP17" s="437"/>
      <c r="AQ17" s="437"/>
      <c r="AR17" s="437"/>
      <c r="AS17" s="437"/>
      <c r="AT17" s="438"/>
      <c r="AU17" s="439"/>
      <c r="AV17" s="440"/>
      <c r="AW17" s="440"/>
      <c r="AX17" s="440"/>
      <c r="AY17" s="441" t="s">
        <v>161</v>
      </c>
      <c r="AZ17" s="442"/>
      <c r="BA17" s="442"/>
      <c r="BB17" s="442"/>
      <c r="BC17" s="442"/>
      <c r="BD17" s="442"/>
      <c r="BE17" s="442"/>
      <c r="BF17" s="442"/>
      <c r="BG17" s="442"/>
      <c r="BH17" s="442"/>
      <c r="BI17" s="442"/>
      <c r="BJ17" s="442"/>
      <c r="BK17" s="442"/>
      <c r="BL17" s="442"/>
      <c r="BM17" s="443"/>
      <c r="BN17" s="407">
        <v>13844214</v>
      </c>
      <c r="BO17" s="408"/>
      <c r="BP17" s="408"/>
      <c r="BQ17" s="408"/>
      <c r="BR17" s="408"/>
      <c r="BS17" s="408"/>
      <c r="BT17" s="408"/>
      <c r="BU17" s="409"/>
      <c r="BV17" s="407">
        <v>13247736</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32" t="s">
        <v>162</v>
      </c>
      <c r="C18" s="450"/>
      <c r="D18" s="450"/>
      <c r="E18" s="533"/>
      <c r="F18" s="533"/>
      <c r="G18" s="533"/>
      <c r="H18" s="533"/>
      <c r="I18" s="533"/>
      <c r="J18" s="533"/>
      <c r="K18" s="533"/>
      <c r="L18" s="534">
        <v>98.18</v>
      </c>
      <c r="M18" s="534"/>
      <c r="N18" s="534"/>
      <c r="O18" s="534"/>
      <c r="P18" s="534"/>
      <c r="Q18" s="534"/>
      <c r="R18" s="535"/>
      <c r="S18" s="535"/>
      <c r="T18" s="535"/>
      <c r="U18" s="535"/>
      <c r="V18" s="536"/>
      <c r="W18" s="425"/>
      <c r="X18" s="426"/>
      <c r="Y18" s="426"/>
      <c r="Z18" s="426"/>
      <c r="AA18" s="426"/>
      <c r="AB18" s="417"/>
      <c r="AC18" s="537">
        <v>75</v>
      </c>
      <c r="AD18" s="538"/>
      <c r="AE18" s="538"/>
      <c r="AF18" s="538"/>
      <c r="AG18" s="539"/>
      <c r="AH18" s="537">
        <v>73.8</v>
      </c>
      <c r="AI18" s="538"/>
      <c r="AJ18" s="538"/>
      <c r="AK18" s="538"/>
      <c r="AL18" s="540"/>
      <c r="AM18" s="436"/>
      <c r="AN18" s="437"/>
      <c r="AO18" s="437"/>
      <c r="AP18" s="437"/>
      <c r="AQ18" s="437"/>
      <c r="AR18" s="437"/>
      <c r="AS18" s="437"/>
      <c r="AT18" s="438"/>
      <c r="AU18" s="439"/>
      <c r="AV18" s="440"/>
      <c r="AW18" s="440"/>
      <c r="AX18" s="440"/>
      <c r="AY18" s="441" t="s">
        <v>163</v>
      </c>
      <c r="AZ18" s="442"/>
      <c r="BA18" s="442"/>
      <c r="BB18" s="442"/>
      <c r="BC18" s="442"/>
      <c r="BD18" s="442"/>
      <c r="BE18" s="442"/>
      <c r="BF18" s="442"/>
      <c r="BG18" s="442"/>
      <c r="BH18" s="442"/>
      <c r="BI18" s="442"/>
      <c r="BJ18" s="442"/>
      <c r="BK18" s="442"/>
      <c r="BL18" s="442"/>
      <c r="BM18" s="443"/>
      <c r="BN18" s="407">
        <v>17293403</v>
      </c>
      <c r="BO18" s="408"/>
      <c r="BP18" s="408"/>
      <c r="BQ18" s="408"/>
      <c r="BR18" s="408"/>
      <c r="BS18" s="408"/>
      <c r="BT18" s="408"/>
      <c r="BU18" s="409"/>
      <c r="BV18" s="407">
        <v>16720571</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32" t="s">
        <v>164</v>
      </c>
      <c r="C19" s="450"/>
      <c r="D19" s="450"/>
      <c r="E19" s="533"/>
      <c r="F19" s="533"/>
      <c r="G19" s="533"/>
      <c r="H19" s="533"/>
      <c r="I19" s="533"/>
      <c r="J19" s="533"/>
      <c r="K19" s="533"/>
      <c r="L19" s="541">
        <v>802</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165</v>
      </c>
      <c r="AZ19" s="442"/>
      <c r="BA19" s="442"/>
      <c r="BB19" s="442"/>
      <c r="BC19" s="442"/>
      <c r="BD19" s="442"/>
      <c r="BE19" s="442"/>
      <c r="BF19" s="442"/>
      <c r="BG19" s="442"/>
      <c r="BH19" s="442"/>
      <c r="BI19" s="442"/>
      <c r="BJ19" s="442"/>
      <c r="BK19" s="442"/>
      <c r="BL19" s="442"/>
      <c r="BM19" s="443"/>
      <c r="BN19" s="407">
        <v>21981744</v>
      </c>
      <c r="BO19" s="408"/>
      <c r="BP19" s="408"/>
      <c r="BQ19" s="408"/>
      <c r="BR19" s="408"/>
      <c r="BS19" s="408"/>
      <c r="BT19" s="408"/>
      <c r="BU19" s="409"/>
      <c r="BV19" s="407">
        <v>25981677</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32" t="s">
        <v>166</v>
      </c>
      <c r="C20" s="450"/>
      <c r="D20" s="450"/>
      <c r="E20" s="533"/>
      <c r="F20" s="533"/>
      <c r="G20" s="533"/>
      <c r="H20" s="533"/>
      <c r="I20" s="533"/>
      <c r="J20" s="533"/>
      <c r="K20" s="533"/>
      <c r="L20" s="541">
        <v>29739</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23" t="s">
        <v>167</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168</v>
      </c>
      <c r="C22" s="551"/>
      <c r="D22" s="552"/>
      <c r="E22" s="419" t="s">
        <v>1</v>
      </c>
      <c r="F22" s="424"/>
      <c r="G22" s="424"/>
      <c r="H22" s="424"/>
      <c r="I22" s="424"/>
      <c r="J22" s="424"/>
      <c r="K22" s="414"/>
      <c r="L22" s="419" t="s">
        <v>169</v>
      </c>
      <c r="M22" s="424"/>
      <c r="N22" s="424"/>
      <c r="O22" s="424"/>
      <c r="P22" s="414"/>
      <c r="Q22" s="582" t="s">
        <v>170</v>
      </c>
      <c r="R22" s="583"/>
      <c r="S22" s="583"/>
      <c r="T22" s="583"/>
      <c r="U22" s="583"/>
      <c r="V22" s="584"/>
      <c r="W22" s="550" t="s">
        <v>171</v>
      </c>
      <c r="X22" s="551"/>
      <c r="Y22" s="552"/>
      <c r="Z22" s="419" t="s">
        <v>1</v>
      </c>
      <c r="AA22" s="424"/>
      <c r="AB22" s="424"/>
      <c r="AC22" s="424"/>
      <c r="AD22" s="424"/>
      <c r="AE22" s="424"/>
      <c r="AF22" s="424"/>
      <c r="AG22" s="414"/>
      <c r="AH22" s="588" t="s">
        <v>172</v>
      </c>
      <c r="AI22" s="424"/>
      <c r="AJ22" s="424"/>
      <c r="AK22" s="424"/>
      <c r="AL22" s="414"/>
      <c r="AM22" s="588" t="s">
        <v>173</v>
      </c>
      <c r="AN22" s="589"/>
      <c r="AO22" s="589"/>
      <c r="AP22" s="589"/>
      <c r="AQ22" s="589"/>
      <c r="AR22" s="590"/>
      <c r="AS22" s="582" t="s">
        <v>170</v>
      </c>
      <c r="AT22" s="583"/>
      <c r="AU22" s="583"/>
      <c r="AV22" s="583"/>
      <c r="AW22" s="583"/>
      <c r="AX22" s="594"/>
      <c r="AY22" s="367" t="s">
        <v>174</v>
      </c>
      <c r="AZ22" s="368"/>
      <c r="BA22" s="368"/>
      <c r="BB22" s="368"/>
      <c r="BC22" s="368"/>
      <c r="BD22" s="368"/>
      <c r="BE22" s="368"/>
      <c r="BF22" s="368"/>
      <c r="BG22" s="368"/>
      <c r="BH22" s="368"/>
      <c r="BI22" s="368"/>
      <c r="BJ22" s="368"/>
      <c r="BK22" s="368"/>
      <c r="BL22" s="368"/>
      <c r="BM22" s="369"/>
      <c r="BN22" s="370">
        <v>29196477</v>
      </c>
      <c r="BO22" s="371"/>
      <c r="BP22" s="371"/>
      <c r="BQ22" s="371"/>
      <c r="BR22" s="371"/>
      <c r="BS22" s="371"/>
      <c r="BT22" s="371"/>
      <c r="BU22" s="372"/>
      <c r="BV22" s="370">
        <v>29636029</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175</v>
      </c>
      <c r="AZ23" s="442"/>
      <c r="BA23" s="442"/>
      <c r="BB23" s="442"/>
      <c r="BC23" s="442"/>
      <c r="BD23" s="442"/>
      <c r="BE23" s="442"/>
      <c r="BF23" s="442"/>
      <c r="BG23" s="442"/>
      <c r="BH23" s="442"/>
      <c r="BI23" s="442"/>
      <c r="BJ23" s="442"/>
      <c r="BK23" s="442"/>
      <c r="BL23" s="442"/>
      <c r="BM23" s="443"/>
      <c r="BN23" s="407">
        <v>24058114</v>
      </c>
      <c r="BO23" s="408"/>
      <c r="BP23" s="408"/>
      <c r="BQ23" s="408"/>
      <c r="BR23" s="408"/>
      <c r="BS23" s="408"/>
      <c r="BT23" s="408"/>
      <c r="BU23" s="409"/>
      <c r="BV23" s="407">
        <v>24183255</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176</v>
      </c>
      <c r="F24" s="437"/>
      <c r="G24" s="437"/>
      <c r="H24" s="437"/>
      <c r="I24" s="437"/>
      <c r="J24" s="437"/>
      <c r="K24" s="438"/>
      <c r="L24" s="458">
        <v>1</v>
      </c>
      <c r="M24" s="459"/>
      <c r="N24" s="459"/>
      <c r="O24" s="459"/>
      <c r="P24" s="501"/>
      <c r="Q24" s="458">
        <v>9750</v>
      </c>
      <c r="R24" s="459"/>
      <c r="S24" s="459"/>
      <c r="T24" s="459"/>
      <c r="U24" s="459"/>
      <c r="V24" s="501"/>
      <c r="W24" s="553"/>
      <c r="X24" s="554"/>
      <c r="Y24" s="555"/>
      <c r="Z24" s="457" t="s">
        <v>177</v>
      </c>
      <c r="AA24" s="437"/>
      <c r="AB24" s="437"/>
      <c r="AC24" s="437"/>
      <c r="AD24" s="437"/>
      <c r="AE24" s="437"/>
      <c r="AF24" s="437"/>
      <c r="AG24" s="438"/>
      <c r="AH24" s="458">
        <v>564</v>
      </c>
      <c r="AI24" s="459"/>
      <c r="AJ24" s="459"/>
      <c r="AK24" s="459"/>
      <c r="AL24" s="501"/>
      <c r="AM24" s="458">
        <v>1693692</v>
      </c>
      <c r="AN24" s="459"/>
      <c r="AO24" s="459"/>
      <c r="AP24" s="459"/>
      <c r="AQ24" s="459"/>
      <c r="AR24" s="501"/>
      <c r="AS24" s="458">
        <v>3003</v>
      </c>
      <c r="AT24" s="459"/>
      <c r="AU24" s="459"/>
      <c r="AV24" s="459"/>
      <c r="AW24" s="459"/>
      <c r="AX24" s="460"/>
      <c r="AY24" s="526" t="s">
        <v>178</v>
      </c>
      <c r="AZ24" s="527"/>
      <c r="BA24" s="527"/>
      <c r="BB24" s="527"/>
      <c r="BC24" s="527"/>
      <c r="BD24" s="527"/>
      <c r="BE24" s="527"/>
      <c r="BF24" s="527"/>
      <c r="BG24" s="527"/>
      <c r="BH24" s="527"/>
      <c r="BI24" s="527"/>
      <c r="BJ24" s="527"/>
      <c r="BK24" s="527"/>
      <c r="BL24" s="527"/>
      <c r="BM24" s="528"/>
      <c r="BN24" s="407">
        <v>18153086</v>
      </c>
      <c r="BO24" s="408"/>
      <c r="BP24" s="408"/>
      <c r="BQ24" s="408"/>
      <c r="BR24" s="408"/>
      <c r="BS24" s="408"/>
      <c r="BT24" s="408"/>
      <c r="BU24" s="409"/>
      <c r="BV24" s="407">
        <v>17980567</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179</v>
      </c>
      <c r="F25" s="437"/>
      <c r="G25" s="437"/>
      <c r="H25" s="437"/>
      <c r="I25" s="437"/>
      <c r="J25" s="437"/>
      <c r="K25" s="438"/>
      <c r="L25" s="458">
        <v>2</v>
      </c>
      <c r="M25" s="459"/>
      <c r="N25" s="459"/>
      <c r="O25" s="459"/>
      <c r="P25" s="501"/>
      <c r="Q25" s="458">
        <v>7880</v>
      </c>
      <c r="R25" s="459"/>
      <c r="S25" s="459"/>
      <c r="T25" s="459"/>
      <c r="U25" s="459"/>
      <c r="V25" s="501"/>
      <c r="W25" s="553"/>
      <c r="X25" s="554"/>
      <c r="Y25" s="555"/>
      <c r="Z25" s="457" t="s">
        <v>180</v>
      </c>
      <c r="AA25" s="437"/>
      <c r="AB25" s="437"/>
      <c r="AC25" s="437"/>
      <c r="AD25" s="437"/>
      <c r="AE25" s="437"/>
      <c r="AF25" s="437"/>
      <c r="AG25" s="438"/>
      <c r="AH25" s="458">
        <v>101</v>
      </c>
      <c r="AI25" s="459"/>
      <c r="AJ25" s="459"/>
      <c r="AK25" s="459"/>
      <c r="AL25" s="501"/>
      <c r="AM25" s="458">
        <v>294516</v>
      </c>
      <c r="AN25" s="459"/>
      <c r="AO25" s="459"/>
      <c r="AP25" s="459"/>
      <c r="AQ25" s="459"/>
      <c r="AR25" s="501"/>
      <c r="AS25" s="458">
        <v>2916</v>
      </c>
      <c r="AT25" s="459"/>
      <c r="AU25" s="459"/>
      <c r="AV25" s="459"/>
      <c r="AW25" s="459"/>
      <c r="AX25" s="460"/>
      <c r="AY25" s="367" t="s">
        <v>181</v>
      </c>
      <c r="AZ25" s="368"/>
      <c r="BA25" s="368"/>
      <c r="BB25" s="368"/>
      <c r="BC25" s="368"/>
      <c r="BD25" s="368"/>
      <c r="BE25" s="368"/>
      <c r="BF25" s="368"/>
      <c r="BG25" s="368"/>
      <c r="BH25" s="368"/>
      <c r="BI25" s="368"/>
      <c r="BJ25" s="368"/>
      <c r="BK25" s="368"/>
      <c r="BL25" s="368"/>
      <c r="BM25" s="369"/>
      <c r="BN25" s="370">
        <v>5421864</v>
      </c>
      <c r="BO25" s="371"/>
      <c r="BP25" s="371"/>
      <c r="BQ25" s="371"/>
      <c r="BR25" s="371"/>
      <c r="BS25" s="371"/>
      <c r="BT25" s="371"/>
      <c r="BU25" s="372"/>
      <c r="BV25" s="370">
        <v>5276341</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182</v>
      </c>
      <c r="F26" s="437"/>
      <c r="G26" s="437"/>
      <c r="H26" s="437"/>
      <c r="I26" s="437"/>
      <c r="J26" s="437"/>
      <c r="K26" s="438"/>
      <c r="L26" s="458">
        <v>1</v>
      </c>
      <c r="M26" s="459"/>
      <c r="N26" s="459"/>
      <c r="O26" s="459"/>
      <c r="P26" s="501"/>
      <c r="Q26" s="458">
        <v>6580</v>
      </c>
      <c r="R26" s="459"/>
      <c r="S26" s="459"/>
      <c r="T26" s="459"/>
      <c r="U26" s="459"/>
      <c r="V26" s="501"/>
      <c r="W26" s="553"/>
      <c r="X26" s="554"/>
      <c r="Y26" s="555"/>
      <c r="Z26" s="457" t="s">
        <v>183</v>
      </c>
      <c r="AA26" s="559"/>
      <c r="AB26" s="559"/>
      <c r="AC26" s="559"/>
      <c r="AD26" s="559"/>
      <c r="AE26" s="559"/>
      <c r="AF26" s="559"/>
      <c r="AG26" s="560"/>
      <c r="AH26" s="458">
        <v>34</v>
      </c>
      <c r="AI26" s="459"/>
      <c r="AJ26" s="459"/>
      <c r="AK26" s="459"/>
      <c r="AL26" s="501"/>
      <c r="AM26" s="458">
        <v>112268</v>
      </c>
      <c r="AN26" s="459"/>
      <c r="AO26" s="459"/>
      <c r="AP26" s="459"/>
      <c r="AQ26" s="459"/>
      <c r="AR26" s="501"/>
      <c r="AS26" s="458">
        <v>3302</v>
      </c>
      <c r="AT26" s="459"/>
      <c r="AU26" s="459"/>
      <c r="AV26" s="459"/>
      <c r="AW26" s="459"/>
      <c r="AX26" s="460"/>
      <c r="AY26" s="410" t="s">
        <v>184</v>
      </c>
      <c r="AZ26" s="411"/>
      <c r="BA26" s="411"/>
      <c r="BB26" s="411"/>
      <c r="BC26" s="411"/>
      <c r="BD26" s="411"/>
      <c r="BE26" s="411"/>
      <c r="BF26" s="411"/>
      <c r="BG26" s="411"/>
      <c r="BH26" s="411"/>
      <c r="BI26" s="411"/>
      <c r="BJ26" s="411"/>
      <c r="BK26" s="411"/>
      <c r="BL26" s="411"/>
      <c r="BM26" s="412"/>
      <c r="BN26" s="407" t="s">
        <v>185</v>
      </c>
      <c r="BO26" s="408"/>
      <c r="BP26" s="408"/>
      <c r="BQ26" s="408"/>
      <c r="BR26" s="408"/>
      <c r="BS26" s="408"/>
      <c r="BT26" s="408"/>
      <c r="BU26" s="409"/>
      <c r="BV26" s="407" t="s">
        <v>185</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186</v>
      </c>
      <c r="F27" s="437"/>
      <c r="G27" s="437"/>
      <c r="H27" s="437"/>
      <c r="I27" s="437"/>
      <c r="J27" s="437"/>
      <c r="K27" s="438"/>
      <c r="L27" s="458">
        <v>1</v>
      </c>
      <c r="M27" s="459"/>
      <c r="N27" s="459"/>
      <c r="O27" s="459"/>
      <c r="P27" s="501"/>
      <c r="Q27" s="458">
        <v>5040</v>
      </c>
      <c r="R27" s="459"/>
      <c r="S27" s="459"/>
      <c r="T27" s="459"/>
      <c r="U27" s="459"/>
      <c r="V27" s="501"/>
      <c r="W27" s="553"/>
      <c r="X27" s="554"/>
      <c r="Y27" s="555"/>
      <c r="Z27" s="457" t="s">
        <v>187</v>
      </c>
      <c r="AA27" s="437"/>
      <c r="AB27" s="437"/>
      <c r="AC27" s="437"/>
      <c r="AD27" s="437"/>
      <c r="AE27" s="437"/>
      <c r="AF27" s="437"/>
      <c r="AG27" s="438"/>
      <c r="AH27" s="458">
        <v>3</v>
      </c>
      <c r="AI27" s="459"/>
      <c r="AJ27" s="459"/>
      <c r="AK27" s="459"/>
      <c r="AL27" s="501"/>
      <c r="AM27" s="458">
        <v>11997</v>
      </c>
      <c r="AN27" s="459"/>
      <c r="AO27" s="459"/>
      <c r="AP27" s="459"/>
      <c r="AQ27" s="459"/>
      <c r="AR27" s="501"/>
      <c r="AS27" s="458">
        <v>3999</v>
      </c>
      <c r="AT27" s="459"/>
      <c r="AU27" s="459"/>
      <c r="AV27" s="459"/>
      <c r="AW27" s="459"/>
      <c r="AX27" s="460"/>
      <c r="AY27" s="502" t="s">
        <v>188</v>
      </c>
      <c r="AZ27" s="503"/>
      <c r="BA27" s="503"/>
      <c r="BB27" s="503"/>
      <c r="BC27" s="503"/>
      <c r="BD27" s="503"/>
      <c r="BE27" s="503"/>
      <c r="BF27" s="503"/>
      <c r="BG27" s="503"/>
      <c r="BH27" s="503"/>
      <c r="BI27" s="503"/>
      <c r="BJ27" s="503"/>
      <c r="BK27" s="503"/>
      <c r="BL27" s="503"/>
      <c r="BM27" s="504"/>
      <c r="BN27" s="529">
        <v>1325557</v>
      </c>
      <c r="BO27" s="530"/>
      <c r="BP27" s="530"/>
      <c r="BQ27" s="530"/>
      <c r="BR27" s="530"/>
      <c r="BS27" s="530"/>
      <c r="BT27" s="530"/>
      <c r="BU27" s="531"/>
      <c r="BV27" s="529">
        <v>1325199</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189</v>
      </c>
      <c r="F28" s="437"/>
      <c r="G28" s="437"/>
      <c r="H28" s="437"/>
      <c r="I28" s="437"/>
      <c r="J28" s="437"/>
      <c r="K28" s="438"/>
      <c r="L28" s="458">
        <v>1</v>
      </c>
      <c r="M28" s="459"/>
      <c r="N28" s="459"/>
      <c r="O28" s="459"/>
      <c r="P28" s="501"/>
      <c r="Q28" s="458">
        <v>4200</v>
      </c>
      <c r="R28" s="459"/>
      <c r="S28" s="459"/>
      <c r="T28" s="459"/>
      <c r="U28" s="459"/>
      <c r="V28" s="501"/>
      <c r="W28" s="553"/>
      <c r="X28" s="554"/>
      <c r="Y28" s="555"/>
      <c r="Z28" s="457" t="s">
        <v>190</v>
      </c>
      <c r="AA28" s="437"/>
      <c r="AB28" s="437"/>
      <c r="AC28" s="437"/>
      <c r="AD28" s="437"/>
      <c r="AE28" s="437"/>
      <c r="AF28" s="437"/>
      <c r="AG28" s="438"/>
      <c r="AH28" s="458" t="s">
        <v>185</v>
      </c>
      <c r="AI28" s="459"/>
      <c r="AJ28" s="459"/>
      <c r="AK28" s="459"/>
      <c r="AL28" s="501"/>
      <c r="AM28" s="458" t="s">
        <v>185</v>
      </c>
      <c r="AN28" s="459"/>
      <c r="AO28" s="459"/>
      <c r="AP28" s="459"/>
      <c r="AQ28" s="459"/>
      <c r="AR28" s="501"/>
      <c r="AS28" s="458" t="s">
        <v>150</v>
      </c>
      <c r="AT28" s="459"/>
      <c r="AU28" s="459"/>
      <c r="AV28" s="459"/>
      <c r="AW28" s="459"/>
      <c r="AX28" s="460"/>
      <c r="AY28" s="561" t="s">
        <v>191</v>
      </c>
      <c r="AZ28" s="562"/>
      <c r="BA28" s="562"/>
      <c r="BB28" s="563"/>
      <c r="BC28" s="367" t="s">
        <v>50</v>
      </c>
      <c r="BD28" s="368"/>
      <c r="BE28" s="368"/>
      <c r="BF28" s="368"/>
      <c r="BG28" s="368"/>
      <c r="BH28" s="368"/>
      <c r="BI28" s="368"/>
      <c r="BJ28" s="368"/>
      <c r="BK28" s="368"/>
      <c r="BL28" s="368"/>
      <c r="BM28" s="369"/>
      <c r="BN28" s="370">
        <v>4512126</v>
      </c>
      <c r="BO28" s="371"/>
      <c r="BP28" s="371"/>
      <c r="BQ28" s="371"/>
      <c r="BR28" s="371"/>
      <c r="BS28" s="371"/>
      <c r="BT28" s="371"/>
      <c r="BU28" s="372"/>
      <c r="BV28" s="370">
        <v>4092398</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192</v>
      </c>
      <c r="F29" s="437"/>
      <c r="G29" s="437"/>
      <c r="H29" s="437"/>
      <c r="I29" s="437"/>
      <c r="J29" s="437"/>
      <c r="K29" s="438"/>
      <c r="L29" s="458">
        <v>21</v>
      </c>
      <c r="M29" s="459"/>
      <c r="N29" s="459"/>
      <c r="O29" s="459"/>
      <c r="P29" s="501"/>
      <c r="Q29" s="458">
        <v>3950</v>
      </c>
      <c r="R29" s="459"/>
      <c r="S29" s="459"/>
      <c r="T29" s="459"/>
      <c r="U29" s="459"/>
      <c r="V29" s="501"/>
      <c r="W29" s="556"/>
      <c r="X29" s="557"/>
      <c r="Y29" s="558"/>
      <c r="Z29" s="457" t="s">
        <v>193</v>
      </c>
      <c r="AA29" s="437"/>
      <c r="AB29" s="437"/>
      <c r="AC29" s="437"/>
      <c r="AD29" s="437"/>
      <c r="AE29" s="437"/>
      <c r="AF29" s="437"/>
      <c r="AG29" s="438"/>
      <c r="AH29" s="458">
        <v>567</v>
      </c>
      <c r="AI29" s="459"/>
      <c r="AJ29" s="459"/>
      <c r="AK29" s="459"/>
      <c r="AL29" s="501"/>
      <c r="AM29" s="458">
        <v>1705689</v>
      </c>
      <c r="AN29" s="459"/>
      <c r="AO29" s="459"/>
      <c r="AP29" s="459"/>
      <c r="AQ29" s="459"/>
      <c r="AR29" s="501"/>
      <c r="AS29" s="458">
        <v>3008</v>
      </c>
      <c r="AT29" s="459"/>
      <c r="AU29" s="459"/>
      <c r="AV29" s="459"/>
      <c r="AW29" s="459"/>
      <c r="AX29" s="460"/>
      <c r="AY29" s="564"/>
      <c r="AZ29" s="565"/>
      <c r="BA29" s="565"/>
      <c r="BB29" s="566"/>
      <c r="BC29" s="441" t="s">
        <v>194</v>
      </c>
      <c r="BD29" s="442"/>
      <c r="BE29" s="442"/>
      <c r="BF29" s="442"/>
      <c r="BG29" s="442"/>
      <c r="BH29" s="442"/>
      <c r="BI29" s="442"/>
      <c r="BJ29" s="442"/>
      <c r="BK29" s="442"/>
      <c r="BL29" s="442"/>
      <c r="BM29" s="443"/>
      <c r="BN29" s="407">
        <v>453817</v>
      </c>
      <c r="BO29" s="408"/>
      <c r="BP29" s="408"/>
      <c r="BQ29" s="408"/>
      <c r="BR29" s="408"/>
      <c r="BS29" s="408"/>
      <c r="BT29" s="408"/>
      <c r="BU29" s="409"/>
      <c r="BV29" s="407">
        <v>853798</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195</v>
      </c>
      <c r="X30" s="575"/>
      <c r="Y30" s="575"/>
      <c r="Z30" s="575"/>
      <c r="AA30" s="575"/>
      <c r="AB30" s="575"/>
      <c r="AC30" s="575"/>
      <c r="AD30" s="575"/>
      <c r="AE30" s="575"/>
      <c r="AF30" s="575"/>
      <c r="AG30" s="576"/>
      <c r="AH30" s="537">
        <v>96.6</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52</v>
      </c>
      <c r="BD30" s="527"/>
      <c r="BE30" s="527"/>
      <c r="BF30" s="527"/>
      <c r="BG30" s="527"/>
      <c r="BH30" s="527"/>
      <c r="BI30" s="527"/>
      <c r="BJ30" s="527"/>
      <c r="BK30" s="527"/>
      <c r="BL30" s="527"/>
      <c r="BM30" s="528"/>
      <c r="BN30" s="529">
        <v>7723098</v>
      </c>
      <c r="BO30" s="530"/>
      <c r="BP30" s="530"/>
      <c r="BQ30" s="530"/>
      <c r="BR30" s="530"/>
      <c r="BS30" s="530"/>
      <c r="BT30" s="530"/>
      <c r="BU30" s="531"/>
      <c r="BV30" s="529">
        <v>7529798</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196</v>
      </c>
      <c r="D32" s="570"/>
      <c r="E32" s="570"/>
      <c r="F32" s="570"/>
      <c r="G32" s="570"/>
      <c r="H32" s="570"/>
      <c r="I32" s="570"/>
      <c r="J32" s="570"/>
      <c r="K32" s="570"/>
      <c r="L32" s="570"/>
      <c r="M32" s="570"/>
      <c r="N32" s="570"/>
      <c r="O32" s="570"/>
      <c r="P32" s="570"/>
      <c r="Q32" s="570"/>
      <c r="R32" s="570"/>
      <c r="S32" s="570"/>
      <c r="U32" s="411" t="s">
        <v>197</v>
      </c>
      <c r="V32" s="411"/>
      <c r="W32" s="411"/>
      <c r="X32" s="411"/>
      <c r="Y32" s="411"/>
      <c r="Z32" s="411"/>
      <c r="AA32" s="411"/>
      <c r="AB32" s="411"/>
      <c r="AC32" s="411"/>
      <c r="AD32" s="411"/>
      <c r="AE32" s="411"/>
      <c r="AF32" s="411"/>
      <c r="AG32" s="411"/>
      <c r="AH32" s="411"/>
      <c r="AI32" s="411"/>
      <c r="AJ32" s="411"/>
      <c r="AK32" s="411"/>
      <c r="AM32" s="411" t="s">
        <v>198</v>
      </c>
      <c r="AN32" s="411"/>
      <c r="AO32" s="411"/>
      <c r="AP32" s="411"/>
      <c r="AQ32" s="411"/>
      <c r="AR32" s="411"/>
      <c r="AS32" s="411"/>
      <c r="AT32" s="411"/>
      <c r="AU32" s="411"/>
      <c r="AV32" s="411"/>
      <c r="AW32" s="411"/>
      <c r="AX32" s="411"/>
      <c r="AY32" s="411"/>
      <c r="AZ32" s="411"/>
      <c r="BA32" s="411"/>
      <c r="BB32" s="411"/>
      <c r="BC32" s="411"/>
      <c r="BE32" s="411" t="s">
        <v>199</v>
      </c>
      <c r="BF32" s="411"/>
      <c r="BG32" s="411"/>
      <c r="BH32" s="411"/>
      <c r="BI32" s="411"/>
      <c r="BJ32" s="411"/>
      <c r="BK32" s="411"/>
      <c r="BL32" s="411"/>
      <c r="BM32" s="411"/>
      <c r="BN32" s="411"/>
      <c r="BO32" s="411"/>
      <c r="BP32" s="411"/>
      <c r="BQ32" s="411"/>
      <c r="BR32" s="411"/>
      <c r="BS32" s="411"/>
      <c r="BT32" s="411"/>
      <c r="BU32" s="411"/>
      <c r="BW32" s="411" t="s">
        <v>200</v>
      </c>
      <c r="BX32" s="411"/>
      <c r="BY32" s="411"/>
      <c r="BZ32" s="411"/>
      <c r="CA32" s="411"/>
      <c r="CB32" s="411"/>
      <c r="CC32" s="411"/>
      <c r="CD32" s="411"/>
      <c r="CE32" s="411"/>
      <c r="CF32" s="411"/>
      <c r="CG32" s="411"/>
      <c r="CH32" s="411"/>
      <c r="CI32" s="411"/>
      <c r="CJ32" s="411"/>
      <c r="CK32" s="411"/>
      <c r="CL32" s="411"/>
      <c r="CM32" s="411"/>
      <c r="CO32" s="411" t="s">
        <v>201</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202</v>
      </c>
      <c r="D33" s="431"/>
      <c r="E33" s="396" t="s">
        <v>203</v>
      </c>
      <c r="F33" s="396"/>
      <c r="G33" s="396"/>
      <c r="H33" s="396"/>
      <c r="I33" s="396"/>
      <c r="J33" s="396"/>
      <c r="K33" s="396"/>
      <c r="L33" s="396"/>
      <c r="M33" s="396"/>
      <c r="N33" s="396"/>
      <c r="O33" s="396"/>
      <c r="P33" s="396"/>
      <c r="Q33" s="396"/>
      <c r="R33" s="396"/>
      <c r="S33" s="396"/>
      <c r="T33" s="206"/>
      <c r="U33" s="431" t="s">
        <v>202</v>
      </c>
      <c r="V33" s="431"/>
      <c r="W33" s="396" t="s">
        <v>204</v>
      </c>
      <c r="X33" s="396"/>
      <c r="Y33" s="396"/>
      <c r="Z33" s="396"/>
      <c r="AA33" s="396"/>
      <c r="AB33" s="396"/>
      <c r="AC33" s="396"/>
      <c r="AD33" s="396"/>
      <c r="AE33" s="396"/>
      <c r="AF33" s="396"/>
      <c r="AG33" s="396"/>
      <c r="AH33" s="396"/>
      <c r="AI33" s="396"/>
      <c r="AJ33" s="396"/>
      <c r="AK33" s="396"/>
      <c r="AL33" s="206"/>
      <c r="AM33" s="431" t="s">
        <v>202</v>
      </c>
      <c r="AN33" s="431"/>
      <c r="AO33" s="396" t="s">
        <v>205</v>
      </c>
      <c r="AP33" s="396"/>
      <c r="AQ33" s="396"/>
      <c r="AR33" s="396"/>
      <c r="AS33" s="396"/>
      <c r="AT33" s="396"/>
      <c r="AU33" s="396"/>
      <c r="AV33" s="396"/>
      <c r="AW33" s="396"/>
      <c r="AX33" s="396"/>
      <c r="AY33" s="396"/>
      <c r="AZ33" s="396"/>
      <c r="BA33" s="396"/>
      <c r="BB33" s="396"/>
      <c r="BC33" s="396"/>
      <c r="BD33" s="207"/>
      <c r="BE33" s="396" t="s">
        <v>206</v>
      </c>
      <c r="BF33" s="396"/>
      <c r="BG33" s="396" t="s">
        <v>207</v>
      </c>
      <c r="BH33" s="396"/>
      <c r="BI33" s="396"/>
      <c r="BJ33" s="396"/>
      <c r="BK33" s="396"/>
      <c r="BL33" s="396"/>
      <c r="BM33" s="396"/>
      <c r="BN33" s="396"/>
      <c r="BO33" s="396"/>
      <c r="BP33" s="396"/>
      <c r="BQ33" s="396"/>
      <c r="BR33" s="396"/>
      <c r="BS33" s="396"/>
      <c r="BT33" s="396"/>
      <c r="BU33" s="396"/>
      <c r="BV33" s="207"/>
      <c r="BW33" s="431" t="s">
        <v>206</v>
      </c>
      <c r="BX33" s="431"/>
      <c r="BY33" s="396" t="s">
        <v>208</v>
      </c>
      <c r="BZ33" s="396"/>
      <c r="CA33" s="396"/>
      <c r="CB33" s="396"/>
      <c r="CC33" s="396"/>
      <c r="CD33" s="396"/>
      <c r="CE33" s="396"/>
      <c r="CF33" s="396"/>
      <c r="CG33" s="396"/>
      <c r="CH33" s="396"/>
      <c r="CI33" s="396"/>
      <c r="CJ33" s="396"/>
      <c r="CK33" s="396"/>
      <c r="CL33" s="396"/>
      <c r="CM33" s="396"/>
      <c r="CN33" s="206"/>
      <c r="CO33" s="431" t="s">
        <v>202</v>
      </c>
      <c r="CP33" s="431"/>
      <c r="CQ33" s="396" t="s">
        <v>209</v>
      </c>
      <c r="CR33" s="396"/>
      <c r="CS33" s="396"/>
      <c r="CT33" s="396"/>
      <c r="CU33" s="396"/>
      <c r="CV33" s="396"/>
      <c r="CW33" s="396"/>
      <c r="CX33" s="396"/>
      <c r="CY33" s="396"/>
      <c r="CZ33" s="396"/>
      <c r="DA33" s="396"/>
      <c r="DB33" s="396"/>
      <c r="DC33" s="396"/>
      <c r="DD33" s="396"/>
      <c r="DE33" s="396"/>
      <c r="DF33" s="206"/>
      <c r="DG33" s="596" t="s">
        <v>210</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5</v>
      </c>
      <c r="V34" s="597"/>
      <c r="W34" s="598" t="str">
        <f>IF('各会計、関係団体の財政状況及び健全化判断比率'!B28="","",'各会計、関係団体の財政状況及び健全化判断比率'!B28)</f>
        <v>名取市国民健康保険特別会計</v>
      </c>
      <c r="X34" s="598"/>
      <c r="Y34" s="598"/>
      <c r="Z34" s="598"/>
      <c r="AA34" s="598"/>
      <c r="AB34" s="598"/>
      <c r="AC34" s="598"/>
      <c r="AD34" s="598"/>
      <c r="AE34" s="598"/>
      <c r="AF34" s="598"/>
      <c r="AG34" s="598"/>
      <c r="AH34" s="598"/>
      <c r="AI34" s="598"/>
      <c r="AJ34" s="598"/>
      <c r="AK34" s="598"/>
      <c r="AL34" s="181"/>
      <c r="AM34" s="597">
        <f>IF(AO34="","",MAX(C34:D43,U34:V43)+1)</f>
        <v>8</v>
      </c>
      <c r="AN34" s="597"/>
      <c r="AO34" s="598" t="str">
        <f>IF('各会計、関係団体の財政状況及び健全化判断比率'!B31="","",'各会計、関係団体の財政状況及び健全化判断比率'!B31)</f>
        <v>名取市水道事業会計</v>
      </c>
      <c r="AP34" s="598"/>
      <c r="AQ34" s="598"/>
      <c r="AR34" s="598"/>
      <c r="AS34" s="598"/>
      <c r="AT34" s="598"/>
      <c r="AU34" s="598"/>
      <c r="AV34" s="598"/>
      <c r="AW34" s="598"/>
      <c r="AX34" s="598"/>
      <c r="AY34" s="598"/>
      <c r="AZ34" s="598"/>
      <c r="BA34" s="598"/>
      <c r="BB34" s="598"/>
      <c r="BC34" s="598"/>
      <c r="BD34" s="181"/>
      <c r="BE34" s="597">
        <f>IF(BG34="","",MAX(C34:D43,U34:V43,AM34:AN43)+1)</f>
        <v>10</v>
      </c>
      <c r="BF34" s="597"/>
      <c r="BG34" s="598" t="str">
        <f>IF('各会計、関係団体の財政状況及び健全化判断比率'!B33="","",'各会計、関係団体の財政状況及び健全化判断比率'!B33)</f>
        <v>名取市宅地造成事業特別会計</v>
      </c>
      <c r="BH34" s="598"/>
      <c r="BI34" s="598"/>
      <c r="BJ34" s="598"/>
      <c r="BK34" s="598"/>
      <c r="BL34" s="598"/>
      <c r="BM34" s="598"/>
      <c r="BN34" s="598"/>
      <c r="BO34" s="598"/>
      <c r="BP34" s="598"/>
      <c r="BQ34" s="598"/>
      <c r="BR34" s="598"/>
      <c r="BS34" s="598"/>
      <c r="BT34" s="598"/>
      <c r="BU34" s="598"/>
      <c r="BV34" s="181"/>
      <c r="BW34" s="597">
        <f>IF(BY34="","",MAX(C34:D43,U34:V43,AM34:AN43,BE34:BF43)+1)</f>
        <v>11</v>
      </c>
      <c r="BX34" s="597"/>
      <c r="BY34" s="598" t="str">
        <f>IF('各会計、関係団体の財政状況及び健全化判断比率'!B68="","",'各会計、関係団体の財政状況及び健全化判断比率'!B68)</f>
        <v>宮城県後期高齢者医療広域連合</v>
      </c>
      <c r="BZ34" s="598"/>
      <c r="CA34" s="598"/>
      <c r="CB34" s="598"/>
      <c r="CC34" s="598"/>
      <c r="CD34" s="598"/>
      <c r="CE34" s="598"/>
      <c r="CF34" s="598"/>
      <c r="CG34" s="598"/>
      <c r="CH34" s="598"/>
      <c r="CI34" s="598"/>
      <c r="CJ34" s="598"/>
      <c r="CK34" s="598"/>
      <c r="CL34" s="598"/>
      <c r="CM34" s="598"/>
      <c r="CN34" s="181"/>
      <c r="CO34" s="597">
        <f>IF(CQ34="","",MAX(C34:D43,U34:V43,AM34:AN43,BE34:BF43,BW34:BX43)+1)</f>
        <v>16</v>
      </c>
      <c r="CP34" s="597"/>
      <c r="CQ34" s="598" t="str">
        <f>IF('各会計、関係団体の財政状況及び健全化判断比率'!BS7="","",'各会計、関係団体の財政状況及び健全化判断比率'!BS7)</f>
        <v>名取市文化振興財団</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名取市土地取得特別会計</v>
      </c>
      <c r="F35" s="598"/>
      <c r="G35" s="598"/>
      <c r="H35" s="598"/>
      <c r="I35" s="598"/>
      <c r="J35" s="598"/>
      <c r="K35" s="598"/>
      <c r="L35" s="598"/>
      <c r="M35" s="598"/>
      <c r="N35" s="598"/>
      <c r="O35" s="598"/>
      <c r="P35" s="598"/>
      <c r="Q35" s="598"/>
      <c r="R35" s="598"/>
      <c r="S35" s="598"/>
      <c r="T35" s="181"/>
      <c r="U35" s="597">
        <f>IF(W35="","",U34+1)</f>
        <v>6</v>
      </c>
      <c r="V35" s="597"/>
      <c r="W35" s="598" t="str">
        <f>IF('各会計、関係団体の財政状況及び健全化判断比率'!B29="","",'各会計、関係団体の財政状況及び健全化判断比率'!B29)</f>
        <v>名取市介護保険特別会計</v>
      </c>
      <c r="X35" s="598"/>
      <c r="Y35" s="598"/>
      <c r="Z35" s="598"/>
      <c r="AA35" s="598"/>
      <c r="AB35" s="598"/>
      <c r="AC35" s="598"/>
      <c r="AD35" s="598"/>
      <c r="AE35" s="598"/>
      <c r="AF35" s="598"/>
      <c r="AG35" s="598"/>
      <c r="AH35" s="598"/>
      <c r="AI35" s="598"/>
      <c r="AJ35" s="598"/>
      <c r="AK35" s="598"/>
      <c r="AL35" s="181"/>
      <c r="AM35" s="597">
        <f t="shared" ref="AM35:AM43" si="0">IF(AO35="","",AM34+1)</f>
        <v>9</v>
      </c>
      <c r="AN35" s="597"/>
      <c r="AO35" s="598" t="str">
        <f>IF('各会計、関係団体の財政状況及び健全化判断比率'!B32="","",'各会計、関係団体の財政状況及び健全化判断比率'!B32)</f>
        <v>名取市下水道事業等会計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12</v>
      </c>
      <c r="BX35" s="597"/>
      <c r="BY35" s="598" t="str">
        <f>IF('各会計、関係団体の財政状況及び健全化判断比率'!B69="","",'各会計、関係団体の財政状況及び健全化判断比率'!B69)</f>
        <v>宮城県市町村自治振興センター</v>
      </c>
      <c r="BZ35" s="598"/>
      <c r="CA35" s="598"/>
      <c r="CB35" s="598"/>
      <c r="CC35" s="598"/>
      <c r="CD35" s="598"/>
      <c r="CE35" s="598"/>
      <c r="CF35" s="598"/>
      <c r="CG35" s="598"/>
      <c r="CH35" s="598"/>
      <c r="CI35" s="598"/>
      <c r="CJ35" s="598"/>
      <c r="CK35" s="598"/>
      <c r="CL35" s="598"/>
      <c r="CM35" s="598"/>
      <c r="CN35" s="181"/>
      <c r="CO35" s="597">
        <f t="shared" ref="CO35:CO43" si="3">IF(CQ35="","",CO34+1)</f>
        <v>17</v>
      </c>
      <c r="CP35" s="597"/>
      <c r="CQ35" s="598" t="str">
        <f>IF('各会計、関係団体の財政状況及び健全化判断比率'!BS8="","",'各会計、関係団体の財政状況及び健全化判断比率'!BS8)</f>
        <v>名取まちづくり株式会社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f>IF(E36="","",C35+1)</f>
        <v>3</v>
      </c>
      <c r="D36" s="597"/>
      <c r="E36" s="598" t="str">
        <f>IF('各会計、関係団体の財政状況及び健全化判断比率'!B9="","",'各会計、関係団体の財政状況及び健全化判断比率'!B9)</f>
        <v>名取市休日夜間急患センター特別会計</v>
      </c>
      <c r="F36" s="598"/>
      <c r="G36" s="598"/>
      <c r="H36" s="598"/>
      <c r="I36" s="598"/>
      <c r="J36" s="598"/>
      <c r="K36" s="598"/>
      <c r="L36" s="598"/>
      <c r="M36" s="598"/>
      <c r="N36" s="598"/>
      <c r="O36" s="598"/>
      <c r="P36" s="598"/>
      <c r="Q36" s="598"/>
      <c r="R36" s="598"/>
      <c r="S36" s="598"/>
      <c r="T36" s="181"/>
      <c r="U36" s="597">
        <f t="shared" ref="U36:U43" si="4">IF(W36="","",U35+1)</f>
        <v>7</v>
      </c>
      <c r="V36" s="597"/>
      <c r="W36" s="598" t="str">
        <f>IF('各会計、関係団体の財政状況及び健全化判断比率'!B30="","",'各会計、関係団体の財政状況及び健全化判断比率'!B30)</f>
        <v>名取市後期高齢者医療特別会計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13</v>
      </c>
      <c r="BX36" s="597"/>
      <c r="BY36" s="598" t="str">
        <f>IF('各会計、関係団体の財政状況及び健全化判断比率'!B70="","",'各会計、関係団体の財政状況及び健全化判断比率'!B70)</f>
        <v>亘理名取共立衛生処理組合</v>
      </c>
      <c r="BZ36" s="598"/>
      <c r="CA36" s="598"/>
      <c r="CB36" s="598"/>
      <c r="CC36" s="598"/>
      <c r="CD36" s="598"/>
      <c r="CE36" s="598"/>
      <c r="CF36" s="598"/>
      <c r="CG36" s="598"/>
      <c r="CH36" s="598"/>
      <c r="CI36" s="598"/>
      <c r="CJ36" s="598"/>
      <c r="CK36" s="598"/>
      <c r="CL36" s="598"/>
      <c r="CM36" s="598"/>
      <c r="CN36" s="181"/>
      <c r="CO36" s="597">
        <f t="shared" si="3"/>
        <v>18</v>
      </c>
      <c r="CP36" s="597"/>
      <c r="CQ36" s="598" t="str">
        <f>IF('各会計、関係団体の財政状況及び健全化判断比率'!BS9="","",'各会計、関係団体の財政状況及び健全化判断比率'!BS9)</f>
        <v>エフエムなとり</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f>IF(E37="","",C36+1)</f>
        <v>4</v>
      </c>
      <c r="D37" s="597"/>
      <c r="E37" s="598" t="str">
        <f>IF('各会計、関係団体の財政状況及び健全化判断比率'!B10="","",'各会計、関係団体の財政状況及び健全化判断比率'!B10)</f>
        <v>名取市被災市街地復興土地区画整理事業特別会計</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14</v>
      </c>
      <c r="BX37" s="597"/>
      <c r="BY37" s="598" t="str">
        <f>IF('各会計、関係団体の財政状況及び健全化判断比率'!B71="","",'各会計、関係団体の財政状況及び健全化判断比率'!B71)</f>
        <v>宮城県市町村非常勤消防団員補償報償組合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15</v>
      </c>
      <c r="BX38" s="597"/>
      <c r="BY38" s="598" t="str">
        <f>IF('各会計、関係団体の財政状況及び健全化判断比率'!B72="","",'各会計、関係団体の財政状況及び健全化判断比率'!B72)</f>
        <v>宮城県市町村職員退職手当組合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211</v>
      </c>
      <c r="E46" s="600" t="s">
        <v>212</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213</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214</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215</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216</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217</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218</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219</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3Orguyan/t51SjZ3wy6ih/j5OTYnStrscJYTRpV3PHFlJ0o07nl+JEpLXVFnwtaaNX0d+xtrrzOFdjoCJZoMAA==" saltValue="iReZ9t3MPHquZDZxCT678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51" t="s">
        <v>565</v>
      </c>
      <c r="D34" s="1151"/>
      <c r="E34" s="1152"/>
      <c r="F34" s="32">
        <v>25.93</v>
      </c>
      <c r="G34" s="33">
        <v>27.04</v>
      </c>
      <c r="H34" s="33">
        <v>26.58</v>
      </c>
      <c r="I34" s="33">
        <v>27.1</v>
      </c>
      <c r="J34" s="34">
        <v>29.79</v>
      </c>
      <c r="K34" s="22"/>
      <c r="L34" s="22"/>
      <c r="M34" s="22"/>
      <c r="N34" s="22"/>
      <c r="O34" s="22"/>
      <c r="P34" s="22"/>
    </row>
    <row r="35" spans="1:16" ht="39" customHeight="1" x14ac:dyDescent="0.15">
      <c r="A35" s="22"/>
      <c r="B35" s="35"/>
      <c r="C35" s="1145" t="s">
        <v>566</v>
      </c>
      <c r="D35" s="1146"/>
      <c r="E35" s="1147"/>
      <c r="F35" s="36">
        <v>6.24</v>
      </c>
      <c r="G35" s="37">
        <v>7.31</v>
      </c>
      <c r="H35" s="37">
        <v>9.01</v>
      </c>
      <c r="I35" s="37">
        <v>11.49</v>
      </c>
      <c r="J35" s="38">
        <v>9.07</v>
      </c>
      <c r="K35" s="22"/>
      <c r="L35" s="22"/>
      <c r="M35" s="22"/>
      <c r="N35" s="22"/>
      <c r="O35" s="22"/>
      <c r="P35" s="22"/>
    </row>
    <row r="36" spans="1:16" ht="39" customHeight="1" x14ac:dyDescent="0.15">
      <c r="A36" s="22"/>
      <c r="B36" s="35"/>
      <c r="C36" s="1145" t="s">
        <v>567</v>
      </c>
      <c r="D36" s="1146"/>
      <c r="E36" s="1147"/>
      <c r="F36" s="36">
        <v>10.55</v>
      </c>
      <c r="G36" s="37">
        <v>9.8000000000000007</v>
      </c>
      <c r="H36" s="37">
        <v>8.6</v>
      </c>
      <c r="I36" s="37">
        <v>5.95</v>
      </c>
      <c r="J36" s="38">
        <v>7.79</v>
      </c>
      <c r="K36" s="22"/>
      <c r="L36" s="22"/>
      <c r="M36" s="22"/>
      <c r="N36" s="22"/>
      <c r="O36" s="22"/>
      <c r="P36" s="22"/>
    </row>
    <row r="37" spans="1:16" ht="39" customHeight="1" x14ac:dyDescent="0.15">
      <c r="A37" s="22"/>
      <c r="B37" s="35"/>
      <c r="C37" s="1145" t="s">
        <v>568</v>
      </c>
      <c r="D37" s="1146"/>
      <c r="E37" s="1147"/>
      <c r="F37" s="36">
        <v>1.39</v>
      </c>
      <c r="G37" s="37">
        <v>1.82</v>
      </c>
      <c r="H37" s="37">
        <v>1.05</v>
      </c>
      <c r="I37" s="37">
        <v>0.66</v>
      </c>
      <c r="J37" s="38">
        <v>1.22</v>
      </c>
      <c r="K37" s="22"/>
      <c r="L37" s="22"/>
      <c r="M37" s="22"/>
      <c r="N37" s="22"/>
      <c r="O37" s="22"/>
      <c r="P37" s="22"/>
    </row>
    <row r="38" spans="1:16" ht="39" customHeight="1" x14ac:dyDescent="0.15">
      <c r="A38" s="22"/>
      <c r="B38" s="35"/>
      <c r="C38" s="1145" t="s">
        <v>569</v>
      </c>
      <c r="D38" s="1146"/>
      <c r="E38" s="1147"/>
      <c r="F38" s="36">
        <v>1.42</v>
      </c>
      <c r="G38" s="37">
        <v>1.41</v>
      </c>
      <c r="H38" s="37">
        <v>1.3</v>
      </c>
      <c r="I38" s="37">
        <v>0.97</v>
      </c>
      <c r="J38" s="38">
        <v>0.91</v>
      </c>
      <c r="K38" s="22"/>
      <c r="L38" s="22"/>
      <c r="M38" s="22"/>
      <c r="N38" s="22"/>
      <c r="O38" s="22"/>
      <c r="P38" s="22"/>
    </row>
    <row r="39" spans="1:16" ht="39" customHeight="1" x14ac:dyDescent="0.15">
      <c r="A39" s="22"/>
      <c r="B39" s="35"/>
      <c r="C39" s="1145" t="s">
        <v>570</v>
      </c>
      <c r="D39" s="1146"/>
      <c r="E39" s="1147"/>
      <c r="F39" s="36">
        <v>0.13</v>
      </c>
      <c r="G39" s="37">
        <v>0.1</v>
      </c>
      <c r="H39" s="37">
        <v>0.02</v>
      </c>
      <c r="I39" s="37">
        <v>0</v>
      </c>
      <c r="J39" s="38">
        <v>0.1</v>
      </c>
      <c r="K39" s="22"/>
      <c r="L39" s="22"/>
      <c r="M39" s="22"/>
      <c r="N39" s="22"/>
      <c r="O39" s="22"/>
      <c r="P39" s="22"/>
    </row>
    <row r="40" spans="1:16" ht="39" customHeight="1" x14ac:dyDescent="0.15">
      <c r="A40" s="22"/>
      <c r="B40" s="35"/>
      <c r="C40" s="1145" t="s">
        <v>571</v>
      </c>
      <c r="D40" s="1146"/>
      <c r="E40" s="1147"/>
      <c r="F40" s="36">
        <v>0.05</v>
      </c>
      <c r="G40" s="37">
        <v>0.05</v>
      </c>
      <c r="H40" s="37">
        <v>0.05</v>
      </c>
      <c r="I40" s="37">
        <v>0.04</v>
      </c>
      <c r="J40" s="38">
        <v>0.04</v>
      </c>
      <c r="K40" s="22"/>
      <c r="L40" s="22"/>
      <c r="M40" s="22"/>
      <c r="N40" s="22"/>
      <c r="O40" s="22"/>
      <c r="P40" s="22"/>
    </row>
    <row r="41" spans="1:16" ht="39" customHeight="1" x14ac:dyDescent="0.15">
      <c r="A41" s="22"/>
      <c r="B41" s="35"/>
      <c r="C41" s="1145" t="s">
        <v>572</v>
      </c>
      <c r="D41" s="1146"/>
      <c r="E41" s="1147"/>
      <c r="F41" s="36">
        <v>1.21</v>
      </c>
      <c r="G41" s="37">
        <v>1.25</v>
      </c>
      <c r="H41" s="37">
        <v>0.48</v>
      </c>
      <c r="I41" s="37">
        <v>0</v>
      </c>
      <c r="J41" s="38">
        <v>0</v>
      </c>
      <c r="K41" s="22"/>
      <c r="L41" s="22"/>
      <c r="M41" s="22"/>
      <c r="N41" s="22"/>
      <c r="O41" s="22"/>
      <c r="P41" s="22"/>
    </row>
    <row r="42" spans="1:16" ht="39" customHeight="1" x14ac:dyDescent="0.15">
      <c r="A42" s="22"/>
      <c r="B42" s="39"/>
      <c r="C42" s="1145" t="s">
        <v>573</v>
      </c>
      <c r="D42" s="1146"/>
      <c r="E42" s="1147"/>
      <c r="F42" s="36" t="s">
        <v>514</v>
      </c>
      <c r="G42" s="37" t="s">
        <v>514</v>
      </c>
      <c r="H42" s="37" t="s">
        <v>514</v>
      </c>
      <c r="I42" s="37" t="s">
        <v>514</v>
      </c>
      <c r="J42" s="38" t="s">
        <v>514</v>
      </c>
      <c r="K42" s="22"/>
      <c r="L42" s="22"/>
      <c r="M42" s="22"/>
      <c r="N42" s="22"/>
      <c r="O42" s="22"/>
      <c r="P42" s="22"/>
    </row>
    <row r="43" spans="1:16" ht="39" customHeight="1" thickBot="1" x14ac:dyDescent="0.2">
      <c r="A43" s="22"/>
      <c r="B43" s="40"/>
      <c r="C43" s="1148" t="s">
        <v>574</v>
      </c>
      <c r="D43" s="1149"/>
      <c r="E43" s="1150"/>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UDVKDqcR5TOI1MDP6j9dpeG9WU4nLAalbvS6VuoDUbfpwU3j7oxs7K8QYuOgDQoaYGxwln7z8t2XIb2ZtZJ60Q==" saltValue="Zlcu0LPWUYAGv/CFsiMS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2994</v>
      </c>
      <c r="L45" s="60">
        <v>3022</v>
      </c>
      <c r="M45" s="60">
        <v>2987</v>
      </c>
      <c r="N45" s="60">
        <v>2893</v>
      </c>
      <c r="O45" s="61">
        <v>2855</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514</v>
      </c>
      <c r="L46" s="64" t="s">
        <v>514</v>
      </c>
      <c r="M46" s="64" t="s">
        <v>514</v>
      </c>
      <c r="N46" s="64" t="s">
        <v>514</v>
      </c>
      <c r="O46" s="65" t="s">
        <v>514</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514</v>
      </c>
      <c r="L47" s="64" t="s">
        <v>514</v>
      </c>
      <c r="M47" s="64" t="s">
        <v>514</v>
      </c>
      <c r="N47" s="64" t="s">
        <v>514</v>
      </c>
      <c r="O47" s="65" t="s">
        <v>514</v>
      </c>
      <c r="P47" s="48"/>
      <c r="Q47" s="48"/>
      <c r="R47" s="48"/>
      <c r="S47" s="48"/>
      <c r="T47" s="48"/>
      <c r="U47" s="48"/>
    </row>
    <row r="48" spans="1:21" ht="30.75" customHeight="1" x14ac:dyDescent="0.15">
      <c r="A48" s="48"/>
      <c r="B48" s="1155"/>
      <c r="C48" s="1156"/>
      <c r="D48" s="62"/>
      <c r="E48" s="1161" t="s">
        <v>15</v>
      </c>
      <c r="F48" s="1161"/>
      <c r="G48" s="1161"/>
      <c r="H48" s="1161"/>
      <c r="I48" s="1161"/>
      <c r="J48" s="1162"/>
      <c r="K48" s="63">
        <v>548</v>
      </c>
      <c r="L48" s="64">
        <v>667</v>
      </c>
      <c r="M48" s="64">
        <v>918</v>
      </c>
      <c r="N48" s="64">
        <v>810</v>
      </c>
      <c r="O48" s="65">
        <v>410</v>
      </c>
      <c r="P48" s="48"/>
      <c r="Q48" s="48"/>
      <c r="R48" s="48"/>
      <c r="S48" s="48"/>
      <c r="T48" s="48"/>
      <c r="U48" s="48"/>
    </row>
    <row r="49" spans="1:21" ht="30.75" customHeight="1" x14ac:dyDescent="0.15">
      <c r="A49" s="48"/>
      <c r="B49" s="1155"/>
      <c r="C49" s="1156"/>
      <c r="D49" s="62"/>
      <c r="E49" s="1161" t="s">
        <v>16</v>
      </c>
      <c r="F49" s="1161"/>
      <c r="G49" s="1161"/>
      <c r="H49" s="1161"/>
      <c r="I49" s="1161"/>
      <c r="J49" s="1162"/>
      <c r="K49" s="63">
        <v>22</v>
      </c>
      <c r="L49" s="64">
        <v>15</v>
      </c>
      <c r="M49" s="64">
        <v>14</v>
      </c>
      <c r="N49" s="64">
        <v>14</v>
      </c>
      <c r="O49" s="65">
        <v>16</v>
      </c>
      <c r="P49" s="48"/>
      <c r="Q49" s="48"/>
      <c r="R49" s="48"/>
      <c r="S49" s="48"/>
      <c r="T49" s="48"/>
      <c r="U49" s="48"/>
    </row>
    <row r="50" spans="1:21" ht="30.75" customHeight="1" x14ac:dyDescent="0.15">
      <c r="A50" s="48"/>
      <c r="B50" s="1155"/>
      <c r="C50" s="1156"/>
      <c r="D50" s="62"/>
      <c r="E50" s="1161" t="s">
        <v>17</v>
      </c>
      <c r="F50" s="1161"/>
      <c r="G50" s="1161"/>
      <c r="H50" s="1161"/>
      <c r="I50" s="1161"/>
      <c r="J50" s="1162"/>
      <c r="K50" s="63">
        <v>138</v>
      </c>
      <c r="L50" s="64">
        <v>135</v>
      </c>
      <c r="M50" s="64">
        <v>128</v>
      </c>
      <c r="N50" s="64">
        <v>130</v>
      </c>
      <c r="O50" s="65">
        <v>124</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514</v>
      </c>
      <c r="L51" s="64" t="s">
        <v>514</v>
      </c>
      <c r="M51" s="64" t="s">
        <v>514</v>
      </c>
      <c r="N51" s="64" t="s">
        <v>514</v>
      </c>
      <c r="O51" s="65" t="s">
        <v>514</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3294</v>
      </c>
      <c r="L52" s="64">
        <v>3372</v>
      </c>
      <c r="M52" s="64">
        <v>3279</v>
      </c>
      <c r="N52" s="64">
        <v>3225</v>
      </c>
      <c r="O52" s="65">
        <v>3067</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408</v>
      </c>
      <c r="L53" s="69">
        <v>467</v>
      </c>
      <c r="M53" s="69">
        <v>768</v>
      </c>
      <c r="N53" s="69">
        <v>622</v>
      </c>
      <c r="O53" s="70">
        <v>338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575</v>
      </c>
      <c r="P56" s="48"/>
      <c r="Q56" s="48"/>
      <c r="R56" s="48"/>
      <c r="S56" s="48"/>
      <c r="T56" s="48"/>
      <c r="U56" s="48"/>
    </row>
    <row r="57" spans="1:21" ht="31.5" customHeight="1" thickBot="1" x14ac:dyDescent="0.2">
      <c r="A57" s="48"/>
      <c r="B57" s="76"/>
      <c r="C57" s="77"/>
      <c r="D57" s="77"/>
      <c r="E57" s="78"/>
      <c r="F57" s="78"/>
      <c r="G57" s="78"/>
      <c r="H57" s="78"/>
      <c r="I57" s="78"/>
      <c r="J57" s="79" t="s">
        <v>2</v>
      </c>
      <c r="K57" s="80" t="s">
        <v>576</v>
      </c>
      <c r="L57" s="81" t="s">
        <v>577</v>
      </c>
      <c r="M57" s="81" t="s">
        <v>578</v>
      </c>
      <c r="N57" s="81" t="s">
        <v>579</v>
      </c>
      <c r="O57" s="82" t="s">
        <v>580</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qB5BBitIVWN2hBG8ArgqINPMBQdJv9iHH+5HR9OZH7NzbPDVQCwgIUGwqxpaYIQv0tUrG/REdAcH3W6ZSG/hlQ==" saltValue="e46OJ/TTteCDRzcVy98lE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556</v>
      </c>
      <c r="J40" s="103" t="s">
        <v>557</v>
      </c>
      <c r="K40" s="103" t="s">
        <v>558</v>
      </c>
      <c r="L40" s="103" t="s">
        <v>559</v>
      </c>
      <c r="M40" s="104" t="s">
        <v>560</v>
      </c>
    </row>
    <row r="41" spans="2:13" ht="27.75" customHeight="1" x14ac:dyDescent="0.15">
      <c r="B41" s="1184" t="s">
        <v>32</v>
      </c>
      <c r="C41" s="1185"/>
      <c r="D41" s="105"/>
      <c r="E41" s="1190" t="s">
        <v>33</v>
      </c>
      <c r="F41" s="1190"/>
      <c r="G41" s="1190"/>
      <c r="H41" s="1191"/>
      <c r="I41" s="355">
        <v>30341</v>
      </c>
      <c r="J41" s="356">
        <v>29550</v>
      </c>
      <c r="K41" s="356">
        <v>29094</v>
      </c>
      <c r="L41" s="356">
        <v>29606</v>
      </c>
      <c r="M41" s="357">
        <v>28890</v>
      </c>
    </row>
    <row r="42" spans="2:13" ht="27.75" customHeight="1" x14ac:dyDescent="0.15">
      <c r="B42" s="1186"/>
      <c r="C42" s="1187"/>
      <c r="D42" s="106"/>
      <c r="E42" s="1192" t="s">
        <v>34</v>
      </c>
      <c r="F42" s="1192"/>
      <c r="G42" s="1192"/>
      <c r="H42" s="1193"/>
      <c r="I42" s="358">
        <v>722</v>
      </c>
      <c r="J42" s="359">
        <v>602</v>
      </c>
      <c r="K42" s="359">
        <v>481</v>
      </c>
      <c r="L42" s="359">
        <v>361</v>
      </c>
      <c r="M42" s="360">
        <v>307</v>
      </c>
    </row>
    <row r="43" spans="2:13" ht="27.75" customHeight="1" x14ac:dyDescent="0.15">
      <c r="B43" s="1186"/>
      <c r="C43" s="1187"/>
      <c r="D43" s="106"/>
      <c r="E43" s="1192" t="s">
        <v>35</v>
      </c>
      <c r="F43" s="1192"/>
      <c r="G43" s="1192"/>
      <c r="H43" s="1193"/>
      <c r="I43" s="358">
        <v>7569</v>
      </c>
      <c r="J43" s="359">
        <v>6623</v>
      </c>
      <c r="K43" s="359">
        <v>6013</v>
      </c>
      <c r="L43" s="359">
        <v>5123</v>
      </c>
      <c r="M43" s="360">
        <v>4945</v>
      </c>
    </row>
    <row r="44" spans="2:13" ht="27.75" customHeight="1" x14ac:dyDescent="0.15">
      <c r="B44" s="1186"/>
      <c r="C44" s="1187"/>
      <c r="D44" s="106"/>
      <c r="E44" s="1192" t="s">
        <v>36</v>
      </c>
      <c r="F44" s="1192"/>
      <c r="G44" s="1192"/>
      <c r="H44" s="1193"/>
      <c r="I44" s="358">
        <v>166</v>
      </c>
      <c r="J44" s="359">
        <v>152</v>
      </c>
      <c r="K44" s="359">
        <v>138</v>
      </c>
      <c r="L44" s="359">
        <v>124</v>
      </c>
      <c r="M44" s="360">
        <v>107</v>
      </c>
    </row>
    <row r="45" spans="2:13" ht="27.75" customHeight="1" x14ac:dyDescent="0.15">
      <c r="B45" s="1186"/>
      <c r="C45" s="1187"/>
      <c r="D45" s="106"/>
      <c r="E45" s="1192" t="s">
        <v>37</v>
      </c>
      <c r="F45" s="1192"/>
      <c r="G45" s="1192"/>
      <c r="H45" s="1193"/>
      <c r="I45" s="358">
        <v>2481</v>
      </c>
      <c r="J45" s="359">
        <v>2752</v>
      </c>
      <c r="K45" s="359">
        <v>3102</v>
      </c>
      <c r="L45" s="359">
        <v>3154</v>
      </c>
      <c r="M45" s="360">
        <v>3097</v>
      </c>
    </row>
    <row r="46" spans="2:13" ht="27.75" customHeight="1" x14ac:dyDescent="0.15">
      <c r="B46" s="1186"/>
      <c r="C46" s="1187"/>
      <c r="D46" s="107"/>
      <c r="E46" s="1192" t="s">
        <v>38</v>
      </c>
      <c r="F46" s="1192"/>
      <c r="G46" s="1192"/>
      <c r="H46" s="1193"/>
      <c r="I46" s="358">
        <v>6</v>
      </c>
      <c r="J46" s="359">
        <v>11</v>
      </c>
      <c r="K46" s="359">
        <v>11</v>
      </c>
      <c r="L46" s="359">
        <v>1</v>
      </c>
      <c r="M46" s="360">
        <v>7</v>
      </c>
    </row>
    <row r="47" spans="2:13" ht="27.75" customHeight="1" x14ac:dyDescent="0.15">
      <c r="B47" s="1186"/>
      <c r="C47" s="1187"/>
      <c r="D47" s="108"/>
      <c r="E47" s="1194" t="s">
        <v>39</v>
      </c>
      <c r="F47" s="1195"/>
      <c r="G47" s="1195"/>
      <c r="H47" s="1196"/>
      <c r="I47" s="358" t="s">
        <v>514</v>
      </c>
      <c r="J47" s="359" t="s">
        <v>514</v>
      </c>
      <c r="K47" s="359" t="s">
        <v>514</v>
      </c>
      <c r="L47" s="359" t="s">
        <v>514</v>
      </c>
      <c r="M47" s="360" t="s">
        <v>514</v>
      </c>
    </row>
    <row r="48" spans="2:13" ht="27.75" customHeight="1" x14ac:dyDescent="0.15">
      <c r="B48" s="1186"/>
      <c r="C48" s="1187"/>
      <c r="D48" s="106"/>
      <c r="E48" s="1192" t="s">
        <v>40</v>
      </c>
      <c r="F48" s="1192"/>
      <c r="G48" s="1192"/>
      <c r="H48" s="1193"/>
      <c r="I48" s="358" t="s">
        <v>514</v>
      </c>
      <c r="J48" s="359" t="s">
        <v>514</v>
      </c>
      <c r="K48" s="359" t="s">
        <v>514</v>
      </c>
      <c r="L48" s="359" t="s">
        <v>514</v>
      </c>
      <c r="M48" s="360" t="s">
        <v>514</v>
      </c>
    </row>
    <row r="49" spans="2:13" ht="27.75" customHeight="1" x14ac:dyDescent="0.15">
      <c r="B49" s="1188"/>
      <c r="C49" s="1189"/>
      <c r="D49" s="106"/>
      <c r="E49" s="1192" t="s">
        <v>41</v>
      </c>
      <c r="F49" s="1192"/>
      <c r="G49" s="1192"/>
      <c r="H49" s="1193"/>
      <c r="I49" s="358" t="s">
        <v>514</v>
      </c>
      <c r="J49" s="359" t="s">
        <v>514</v>
      </c>
      <c r="K49" s="359" t="s">
        <v>514</v>
      </c>
      <c r="L49" s="359" t="s">
        <v>514</v>
      </c>
      <c r="M49" s="360" t="s">
        <v>514</v>
      </c>
    </row>
    <row r="50" spans="2:13" ht="27.75" customHeight="1" x14ac:dyDescent="0.15">
      <c r="B50" s="1197" t="s">
        <v>42</v>
      </c>
      <c r="C50" s="1198"/>
      <c r="D50" s="109"/>
      <c r="E50" s="1192" t="s">
        <v>43</v>
      </c>
      <c r="F50" s="1192"/>
      <c r="G50" s="1192"/>
      <c r="H50" s="1193"/>
      <c r="I50" s="358">
        <v>12860</v>
      </c>
      <c r="J50" s="359">
        <v>11745</v>
      </c>
      <c r="K50" s="359">
        <v>11133</v>
      </c>
      <c r="L50" s="359">
        <v>14742</v>
      </c>
      <c r="M50" s="360">
        <v>14739</v>
      </c>
    </row>
    <row r="51" spans="2:13" ht="27.75" customHeight="1" x14ac:dyDescent="0.15">
      <c r="B51" s="1186"/>
      <c r="C51" s="1187"/>
      <c r="D51" s="106"/>
      <c r="E51" s="1192" t="s">
        <v>44</v>
      </c>
      <c r="F51" s="1192"/>
      <c r="G51" s="1192"/>
      <c r="H51" s="1193"/>
      <c r="I51" s="358">
        <v>5409</v>
      </c>
      <c r="J51" s="359">
        <v>5250</v>
      </c>
      <c r="K51" s="359">
        <v>4871</v>
      </c>
      <c r="L51" s="359">
        <v>4239</v>
      </c>
      <c r="M51" s="360">
        <v>4643</v>
      </c>
    </row>
    <row r="52" spans="2:13" ht="27.75" customHeight="1" x14ac:dyDescent="0.15">
      <c r="B52" s="1188"/>
      <c r="C52" s="1189"/>
      <c r="D52" s="106"/>
      <c r="E52" s="1192" t="s">
        <v>45</v>
      </c>
      <c r="F52" s="1192"/>
      <c r="G52" s="1192"/>
      <c r="H52" s="1193"/>
      <c r="I52" s="358">
        <v>24972</v>
      </c>
      <c r="J52" s="359">
        <v>24225</v>
      </c>
      <c r="K52" s="359">
        <v>23693</v>
      </c>
      <c r="L52" s="359">
        <v>23333</v>
      </c>
      <c r="M52" s="360">
        <v>22426</v>
      </c>
    </row>
    <row r="53" spans="2:13" ht="27.75" customHeight="1" thickBot="1" x14ac:dyDescent="0.2">
      <c r="B53" s="1199" t="s">
        <v>46</v>
      </c>
      <c r="C53" s="1200"/>
      <c r="D53" s="110"/>
      <c r="E53" s="1201" t="s">
        <v>47</v>
      </c>
      <c r="F53" s="1201"/>
      <c r="G53" s="1201"/>
      <c r="H53" s="1202"/>
      <c r="I53" s="361">
        <v>-1955</v>
      </c>
      <c r="J53" s="362">
        <v>-1530</v>
      </c>
      <c r="K53" s="362">
        <v>-856</v>
      </c>
      <c r="L53" s="362">
        <v>-3946</v>
      </c>
      <c r="M53" s="363">
        <v>-4455</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VzJk9ElvPSaa3q7tA8DR+v83uXmm+pI5CB6w9NpNQFmSmSMeMb3Tpn1XJZkvkQCkdusKWW6FoJf4NpGd+ekPRg==" saltValue="0giVMJx+ueiwv644ssmyM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558</v>
      </c>
      <c r="G54" s="119" t="s">
        <v>559</v>
      </c>
      <c r="H54" s="120" t="s">
        <v>560</v>
      </c>
    </row>
    <row r="55" spans="2:8" ht="52.5" customHeight="1" x14ac:dyDescent="0.15">
      <c r="B55" s="121"/>
      <c r="C55" s="1211" t="s">
        <v>50</v>
      </c>
      <c r="D55" s="1211"/>
      <c r="E55" s="1212"/>
      <c r="F55" s="122">
        <v>3384</v>
      </c>
      <c r="G55" s="122">
        <v>4092</v>
      </c>
      <c r="H55" s="123">
        <v>4512</v>
      </c>
    </row>
    <row r="56" spans="2:8" ht="52.5" customHeight="1" x14ac:dyDescent="0.15">
      <c r="B56" s="124"/>
      <c r="C56" s="1213" t="s">
        <v>51</v>
      </c>
      <c r="D56" s="1213"/>
      <c r="E56" s="1214"/>
      <c r="F56" s="125">
        <v>954</v>
      </c>
      <c r="G56" s="125">
        <v>854</v>
      </c>
      <c r="H56" s="126">
        <v>454</v>
      </c>
    </row>
    <row r="57" spans="2:8" ht="53.25" customHeight="1" x14ac:dyDescent="0.15">
      <c r="B57" s="124"/>
      <c r="C57" s="1215" t="s">
        <v>52</v>
      </c>
      <c r="D57" s="1215"/>
      <c r="E57" s="1216"/>
      <c r="F57" s="127">
        <v>5519</v>
      </c>
      <c r="G57" s="127">
        <v>7530</v>
      </c>
      <c r="H57" s="128">
        <v>7723</v>
      </c>
    </row>
    <row r="58" spans="2:8" ht="45.75" customHeight="1" x14ac:dyDescent="0.15">
      <c r="B58" s="129"/>
      <c r="C58" s="1203" t="s">
        <v>589</v>
      </c>
      <c r="D58" s="1204"/>
      <c r="E58" s="1205"/>
      <c r="F58" s="130">
        <v>1919</v>
      </c>
      <c r="G58" s="130">
        <v>2438</v>
      </c>
      <c r="H58" s="131">
        <v>3119</v>
      </c>
    </row>
    <row r="59" spans="2:8" ht="45.75" customHeight="1" x14ac:dyDescent="0.15">
      <c r="B59" s="129"/>
      <c r="C59" s="1203" t="s">
        <v>590</v>
      </c>
      <c r="D59" s="1204"/>
      <c r="E59" s="1205"/>
      <c r="F59" s="130">
        <v>308</v>
      </c>
      <c r="G59" s="130">
        <v>2117</v>
      </c>
      <c r="H59" s="131">
        <v>2098</v>
      </c>
    </row>
    <row r="60" spans="2:8" ht="45.75" customHeight="1" x14ac:dyDescent="0.15">
      <c r="B60" s="129"/>
      <c r="C60" s="1203" t="s">
        <v>591</v>
      </c>
      <c r="D60" s="1204"/>
      <c r="E60" s="1205"/>
      <c r="F60" s="130">
        <v>1255</v>
      </c>
      <c r="G60" s="130">
        <v>1531</v>
      </c>
      <c r="H60" s="131">
        <v>1275</v>
      </c>
    </row>
    <row r="61" spans="2:8" ht="45.75" customHeight="1" x14ac:dyDescent="0.15">
      <c r="B61" s="129"/>
      <c r="C61" s="1203" t="s">
        <v>592</v>
      </c>
      <c r="D61" s="1204"/>
      <c r="E61" s="1205"/>
      <c r="F61" s="130">
        <v>246</v>
      </c>
      <c r="G61" s="130">
        <v>837</v>
      </c>
      <c r="H61" s="131">
        <v>717</v>
      </c>
    </row>
    <row r="62" spans="2:8" ht="45.75" customHeight="1" thickBot="1" x14ac:dyDescent="0.2">
      <c r="B62" s="132"/>
      <c r="C62" s="1206" t="s">
        <v>593</v>
      </c>
      <c r="D62" s="1207"/>
      <c r="E62" s="1208"/>
      <c r="F62" s="133">
        <v>280</v>
      </c>
      <c r="G62" s="133">
        <v>274</v>
      </c>
      <c r="H62" s="134">
        <v>268</v>
      </c>
    </row>
    <row r="63" spans="2:8" ht="52.5" customHeight="1" thickBot="1" x14ac:dyDescent="0.2">
      <c r="B63" s="135"/>
      <c r="C63" s="1209" t="s">
        <v>53</v>
      </c>
      <c r="D63" s="1209"/>
      <c r="E63" s="1210"/>
      <c r="F63" s="136">
        <v>9856</v>
      </c>
      <c r="G63" s="136">
        <v>12476</v>
      </c>
      <c r="H63" s="137">
        <v>12689</v>
      </c>
    </row>
    <row r="64" spans="2:8" x14ac:dyDescent="0.15"/>
  </sheetData>
  <sheetProtection algorithmName="SHA-512" hashValue="n0eEcEHjfKLgSULX8BFgGjxZHbzHJn4df9B+Xc1Pk/TLtfZIDOngV8U0FciHGELhEhO5fkElwD4Yf0y/UNolIw==" saltValue="7e0PxFpLPPsNVqSdiP6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553</v>
      </c>
      <c r="G2" s="151"/>
      <c r="H2" s="152"/>
    </row>
    <row r="3" spans="1:8" x14ac:dyDescent="0.15">
      <c r="A3" s="148" t="s">
        <v>546</v>
      </c>
      <c r="B3" s="153"/>
      <c r="C3" s="154"/>
      <c r="D3" s="155">
        <v>245298</v>
      </c>
      <c r="E3" s="156"/>
      <c r="F3" s="157">
        <v>41934</v>
      </c>
      <c r="G3" s="158"/>
      <c r="H3" s="159"/>
    </row>
    <row r="4" spans="1:8" x14ac:dyDescent="0.15">
      <c r="A4" s="160"/>
      <c r="B4" s="161"/>
      <c r="C4" s="162"/>
      <c r="D4" s="163">
        <v>62333</v>
      </c>
      <c r="E4" s="164"/>
      <c r="F4" s="165">
        <v>23352</v>
      </c>
      <c r="G4" s="166"/>
      <c r="H4" s="167"/>
    </row>
    <row r="5" spans="1:8" x14ac:dyDescent="0.15">
      <c r="A5" s="148" t="s">
        <v>548</v>
      </c>
      <c r="B5" s="153"/>
      <c r="C5" s="154"/>
      <c r="D5" s="155">
        <v>171725</v>
      </c>
      <c r="E5" s="156"/>
      <c r="F5" s="157">
        <v>45588</v>
      </c>
      <c r="G5" s="158"/>
      <c r="H5" s="159"/>
    </row>
    <row r="6" spans="1:8" x14ac:dyDescent="0.15">
      <c r="A6" s="160"/>
      <c r="B6" s="161"/>
      <c r="C6" s="162"/>
      <c r="D6" s="163">
        <v>38358</v>
      </c>
      <c r="E6" s="164"/>
      <c r="F6" s="165">
        <v>24150</v>
      </c>
      <c r="G6" s="166"/>
      <c r="H6" s="167"/>
    </row>
    <row r="7" spans="1:8" x14ac:dyDescent="0.15">
      <c r="A7" s="148" t="s">
        <v>549</v>
      </c>
      <c r="B7" s="153"/>
      <c r="C7" s="154"/>
      <c r="D7" s="155">
        <v>100252</v>
      </c>
      <c r="E7" s="156"/>
      <c r="F7" s="157">
        <v>45483</v>
      </c>
      <c r="G7" s="158"/>
      <c r="H7" s="159"/>
    </row>
    <row r="8" spans="1:8" x14ac:dyDescent="0.15">
      <c r="A8" s="160"/>
      <c r="B8" s="161"/>
      <c r="C8" s="162"/>
      <c r="D8" s="163">
        <v>33259</v>
      </c>
      <c r="E8" s="164"/>
      <c r="F8" s="165">
        <v>24241</v>
      </c>
      <c r="G8" s="166"/>
      <c r="H8" s="167"/>
    </row>
    <row r="9" spans="1:8" x14ac:dyDescent="0.15">
      <c r="A9" s="148" t="s">
        <v>550</v>
      </c>
      <c r="B9" s="153"/>
      <c r="C9" s="154"/>
      <c r="D9" s="155">
        <v>59926</v>
      </c>
      <c r="E9" s="156"/>
      <c r="F9" s="157">
        <v>45945</v>
      </c>
      <c r="G9" s="158"/>
      <c r="H9" s="159"/>
    </row>
    <row r="10" spans="1:8" x14ac:dyDescent="0.15">
      <c r="A10" s="160"/>
      <c r="B10" s="161"/>
      <c r="C10" s="162"/>
      <c r="D10" s="163">
        <v>28233</v>
      </c>
      <c r="E10" s="164"/>
      <c r="F10" s="165">
        <v>25180</v>
      </c>
      <c r="G10" s="166"/>
      <c r="H10" s="167"/>
    </row>
    <row r="11" spans="1:8" x14ac:dyDescent="0.15">
      <c r="A11" s="148" t="s">
        <v>551</v>
      </c>
      <c r="B11" s="153"/>
      <c r="C11" s="154"/>
      <c r="D11" s="155">
        <v>57467</v>
      </c>
      <c r="E11" s="156"/>
      <c r="F11" s="157">
        <v>44475</v>
      </c>
      <c r="G11" s="158"/>
      <c r="H11" s="159"/>
    </row>
    <row r="12" spans="1:8" x14ac:dyDescent="0.15">
      <c r="A12" s="160"/>
      <c r="B12" s="161"/>
      <c r="C12" s="168"/>
      <c r="D12" s="163">
        <v>31881</v>
      </c>
      <c r="E12" s="164"/>
      <c r="F12" s="165">
        <v>24780</v>
      </c>
      <c r="G12" s="166"/>
      <c r="H12" s="167"/>
    </row>
    <row r="13" spans="1:8" x14ac:dyDescent="0.15">
      <c r="A13" s="148"/>
      <c r="B13" s="153"/>
      <c r="C13" s="169"/>
      <c r="D13" s="170">
        <v>126934</v>
      </c>
      <c r="E13" s="171"/>
      <c r="F13" s="172">
        <v>44685</v>
      </c>
      <c r="G13" s="173"/>
      <c r="H13" s="159"/>
    </row>
    <row r="14" spans="1:8" x14ac:dyDescent="0.15">
      <c r="A14" s="160"/>
      <c r="B14" s="161"/>
      <c r="C14" s="162"/>
      <c r="D14" s="163">
        <v>38813</v>
      </c>
      <c r="E14" s="164"/>
      <c r="F14" s="165">
        <v>24341</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11.9</v>
      </c>
      <c r="C19" s="174">
        <f>ROUND(VALUE(SUBSTITUTE(実質収支比率等に係る経年分析!G$48,"▲","-")),2)</f>
        <v>11.17</v>
      </c>
      <c r="D19" s="174">
        <f>ROUND(VALUE(SUBSTITUTE(実質収支比率等に係る経年分析!H$48,"▲","-")),2)</f>
        <v>9.1300000000000008</v>
      </c>
      <c r="E19" s="174">
        <f>ROUND(VALUE(SUBSTITUTE(実質収支比率等に係る経年分析!I$48,"▲","-")),2)</f>
        <v>5.98</v>
      </c>
      <c r="F19" s="174">
        <f>ROUND(VALUE(SUBSTITUTE(実質収支比率等に係る経年分析!J$48,"▲","-")),2)</f>
        <v>7.9</v>
      </c>
    </row>
    <row r="20" spans="1:11" x14ac:dyDescent="0.15">
      <c r="A20" s="174" t="s">
        <v>57</v>
      </c>
      <c r="B20" s="174">
        <f>ROUND(VALUE(SUBSTITUTE(実質収支比率等に係る経年分析!F$47,"▲","-")),2)</f>
        <v>37.4</v>
      </c>
      <c r="C20" s="174">
        <f>ROUND(VALUE(SUBSTITUTE(実質収支比率等に係る経年分析!G$47,"▲","-")),2)</f>
        <v>26.69</v>
      </c>
      <c r="D20" s="174">
        <f>ROUND(VALUE(SUBSTITUTE(実質収支比率等に係る経年分析!H$47,"▲","-")),2)</f>
        <v>20.84</v>
      </c>
      <c r="E20" s="174">
        <f>ROUND(VALUE(SUBSTITUTE(実質収支比率等に係る経年分析!I$47,"▲","-")),2)</f>
        <v>23.74</v>
      </c>
      <c r="F20" s="174">
        <f>ROUND(VALUE(SUBSTITUTE(実質収支比率等に係る経年分析!J$47,"▲","-")),2)</f>
        <v>26.5</v>
      </c>
    </row>
    <row r="21" spans="1:11" x14ac:dyDescent="0.15">
      <c r="A21" s="174" t="s">
        <v>58</v>
      </c>
      <c r="B21" s="174">
        <f>IF(ISNUMBER(VALUE(SUBSTITUTE(実質収支比率等に係る経年分析!F$49,"▲","-"))),ROUND(VALUE(SUBSTITUTE(実質収支比率等に係る経年分析!F$49,"▲","-")),2),NA())</f>
        <v>-22.71</v>
      </c>
      <c r="C21" s="174">
        <f>IF(ISNUMBER(VALUE(SUBSTITUTE(実質収支比率等に係る経年分析!G$49,"▲","-"))),ROUND(VALUE(SUBSTITUTE(実質収支比率等に係る経年分析!G$49,"▲","-")),2),NA())</f>
        <v>-20.83</v>
      </c>
      <c r="D21" s="174">
        <f>IF(ISNUMBER(VALUE(SUBSTITUTE(実質収支比率等に係る経年分析!H$49,"▲","-"))),ROUND(VALUE(SUBSTITUTE(実質収支比率等に係る経年分析!H$49,"▲","-")),2),NA())</f>
        <v>-11.83</v>
      </c>
      <c r="E21" s="174">
        <f>IF(ISNUMBER(VALUE(SUBSTITUTE(実質収支比率等に係る経年分析!I$49,"▲","-"))),ROUND(VALUE(SUBSTITUTE(実質収支比率等に係る経年分析!I$49,"▲","-")),2),NA())</f>
        <v>-4.8899999999999997</v>
      </c>
      <c r="F21" s="174">
        <f>IF(ISNUMBER(VALUE(SUBSTITUTE(実質収支比率等に係る経年分析!J$49,"▲","-"))),ROUND(VALUE(SUBSTITUTE(実質収支比率等に係る経年分析!J$49,"▲","-")),2),NA())</f>
        <v>0.36</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名取市被災市街地復興土地区画整理事業特別会計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1.21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1.25</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0.48</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名取市後期高齢者医療特別会計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0.05</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0.05</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0.05</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0.04</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0.04</v>
      </c>
    </row>
    <row r="31" spans="1:11" x14ac:dyDescent="0.15">
      <c r="A31" s="175" t="str">
        <f>IF(連結実質赤字比率に係る赤字・黒字の構成分析!C$39="",NA(),連結実質赤字比率に係る赤字・黒字の構成分析!C$39)</f>
        <v>名取市休日夜間急患センター特別会計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v>
      </c>
    </row>
    <row r="32" spans="1:11" x14ac:dyDescent="0.15">
      <c r="A32" s="175" t="str">
        <f>IF(連結実質赤字比率に係る赤字・黒字の構成分析!C$38="",NA(),連結実質赤字比率に係る赤字・黒字の構成分析!C$38)</f>
        <v>名取市国民健康保険特別会計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1.42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1.41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0.97</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0.91</v>
      </c>
    </row>
    <row r="33" spans="1:16" x14ac:dyDescent="0.15">
      <c r="A33" s="175" t="str">
        <f>IF(連結実質赤字比率に係る赤字・黒字の構成分析!C$37="",NA(),連結実質赤字比率に係る赤字・黒字の構成分析!C$37)</f>
        <v>名取市介護保険特別会計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1.39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1.82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1.05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0.66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1.22</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10.55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9.8000000000000007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8.6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5.95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7.79</v>
      </c>
    </row>
    <row r="35" spans="1:16" x14ac:dyDescent="0.15">
      <c r="A35" s="175" t="str">
        <f>IF(連結実質赤字比率に係る赤字・黒字の構成分析!C$35="",NA(),連結実質赤字比率に係る赤字・黒字の構成分析!C$35)</f>
        <v>名取市下水道事業等会計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6.24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7.31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9.01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11.49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9.07</v>
      </c>
    </row>
    <row r="36" spans="1:16" x14ac:dyDescent="0.15">
      <c r="A36" s="175" t="str">
        <f>IF(連結実質赤字比率に係る赤字・黒字の構成分析!C$34="",NA(),連結実質赤字比率に係る赤字・黒字の構成分析!C$34)</f>
        <v>名取市水道事業会計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25.93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27.04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26.58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27.1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29.79</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3294</v>
      </c>
      <c r="E42" s="176"/>
      <c r="F42" s="176"/>
      <c r="G42" s="176">
        <f>'実質公債費比率（分子）の構造'!L$52</f>
        <v>3372</v>
      </c>
      <c r="H42" s="176"/>
      <c r="I42" s="176"/>
      <c r="J42" s="176">
        <f>'実質公債費比率（分子）の構造'!M$52</f>
        <v>3279</v>
      </c>
      <c r="K42" s="176"/>
      <c r="L42" s="176"/>
      <c r="M42" s="176">
        <f>'実質公債費比率（分子）の構造'!N$52</f>
        <v>3225</v>
      </c>
      <c r="N42" s="176"/>
      <c r="O42" s="176"/>
      <c r="P42" s="176">
        <f>'実質公債費比率（分子）の構造'!O$52</f>
        <v>3067</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138</v>
      </c>
      <c r="C44" s="176"/>
      <c r="D44" s="176"/>
      <c r="E44" s="176">
        <f>'実質公債費比率（分子）の構造'!L$50</f>
        <v>135</v>
      </c>
      <c r="F44" s="176"/>
      <c r="G44" s="176"/>
      <c r="H44" s="176">
        <f>'実質公債費比率（分子）の構造'!M$50</f>
        <v>128</v>
      </c>
      <c r="I44" s="176"/>
      <c r="J44" s="176"/>
      <c r="K44" s="176">
        <f>'実質公債費比率（分子）の構造'!N$50</f>
        <v>130</v>
      </c>
      <c r="L44" s="176"/>
      <c r="M44" s="176"/>
      <c r="N44" s="176">
        <f>'実質公債費比率（分子）の構造'!O$50</f>
        <v>124</v>
      </c>
      <c r="O44" s="176"/>
      <c r="P44" s="176"/>
    </row>
    <row r="45" spans="1:16" x14ac:dyDescent="0.15">
      <c r="A45" s="176" t="s">
        <v>68</v>
      </c>
      <c r="B45" s="176">
        <f>'実質公債費比率（分子）の構造'!K$49</f>
        <v>22</v>
      </c>
      <c r="C45" s="176"/>
      <c r="D45" s="176"/>
      <c r="E45" s="176">
        <f>'実質公債費比率（分子）の構造'!L$49</f>
        <v>15</v>
      </c>
      <c r="F45" s="176"/>
      <c r="G45" s="176"/>
      <c r="H45" s="176">
        <f>'実質公債費比率（分子）の構造'!M$49</f>
        <v>14</v>
      </c>
      <c r="I45" s="176"/>
      <c r="J45" s="176"/>
      <c r="K45" s="176">
        <f>'実質公債費比率（分子）の構造'!N$49</f>
        <v>14</v>
      </c>
      <c r="L45" s="176"/>
      <c r="M45" s="176"/>
      <c r="N45" s="176">
        <f>'実質公債費比率（分子）の構造'!O$49</f>
        <v>16</v>
      </c>
      <c r="O45" s="176"/>
      <c r="P45" s="176"/>
    </row>
    <row r="46" spans="1:16" x14ac:dyDescent="0.15">
      <c r="A46" s="176" t="s">
        <v>69</v>
      </c>
      <c r="B46" s="176">
        <f>'実質公債費比率（分子）の構造'!K$48</f>
        <v>548</v>
      </c>
      <c r="C46" s="176"/>
      <c r="D46" s="176"/>
      <c r="E46" s="176">
        <f>'実質公債費比率（分子）の構造'!L$48</f>
        <v>667</v>
      </c>
      <c r="F46" s="176"/>
      <c r="G46" s="176"/>
      <c r="H46" s="176">
        <f>'実質公債費比率（分子）の構造'!M$48</f>
        <v>918</v>
      </c>
      <c r="I46" s="176"/>
      <c r="J46" s="176"/>
      <c r="K46" s="176">
        <f>'実質公債費比率（分子）の構造'!N$48</f>
        <v>810</v>
      </c>
      <c r="L46" s="176"/>
      <c r="M46" s="176"/>
      <c r="N46" s="176">
        <f>'実質公債費比率（分子）の構造'!O$48</f>
        <v>410</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2994</v>
      </c>
      <c r="C49" s="176"/>
      <c r="D49" s="176"/>
      <c r="E49" s="176">
        <f>'実質公債費比率（分子）の構造'!L$45</f>
        <v>3022</v>
      </c>
      <c r="F49" s="176"/>
      <c r="G49" s="176"/>
      <c r="H49" s="176">
        <f>'実質公債費比率（分子）の構造'!M$45</f>
        <v>2987</v>
      </c>
      <c r="I49" s="176"/>
      <c r="J49" s="176"/>
      <c r="K49" s="176">
        <f>'実質公債費比率（分子）の構造'!N$45</f>
        <v>2893</v>
      </c>
      <c r="L49" s="176"/>
      <c r="M49" s="176"/>
      <c r="N49" s="176">
        <f>'実質公債費比率（分子）の構造'!O$45</f>
        <v>2855</v>
      </c>
      <c r="O49" s="176"/>
      <c r="P49" s="176"/>
    </row>
    <row r="50" spans="1:16" x14ac:dyDescent="0.15">
      <c r="A50" s="176" t="s">
        <v>73</v>
      </c>
      <c r="B50" s="176" t="e">
        <f>NA()</f>
        <v>#N/A</v>
      </c>
      <c r="C50" s="176">
        <f>IF(ISNUMBER('実質公債費比率（分子）の構造'!K$53),'実質公債費比率（分子）の構造'!K$53,NA())</f>
        <v>408</v>
      </c>
      <c r="D50" s="176" t="e">
        <f>NA()</f>
        <v>#N/A</v>
      </c>
      <c r="E50" s="176" t="e">
        <f>NA()</f>
        <v>#N/A</v>
      </c>
      <c r="F50" s="176">
        <f>IF(ISNUMBER('実質公債費比率（分子）の構造'!L$53),'実質公債費比率（分子）の構造'!L$53,NA())</f>
        <v>467</v>
      </c>
      <c r="G50" s="176" t="e">
        <f>NA()</f>
        <v>#N/A</v>
      </c>
      <c r="H50" s="176" t="e">
        <f>NA()</f>
        <v>#N/A</v>
      </c>
      <c r="I50" s="176">
        <f>IF(ISNUMBER('実質公債費比率（分子）の構造'!M$53),'実質公債費比率（分子）の構造'!M$53,NA())</f>
        <v>768</v>
      </c>
      <c r="J50" s="176" t="e">
        <f>NA()</f>
        <v>#N/A</v>
      </c>
      <c r="K50" s="176" t="e">
        <f>NA()</f>
        <v>#N/A</v>
      </c>
      <c r="L50" s="176">
        <f>IF(ISNUMBER('実質公債費比率（分子）の構造'!N$53),'実質公債費比率（分子）の構造'!N$53,NA())</f>
        <v>622</v>
      </c>
      <c r="M50" s="176" t="e">
        <f>NA()</f>
        <v>#N/A</v>
      </c>
      <c r="N50" s="176" t="e">
        <f>NA()</f>
        <v>#N/A</v>
      </c>
      <c r="O50" s="176">
        <f>IF(ISNUMBER('実質公債費比率（分子）の構造'!O$53),'実質公債費比率（分子）の構造'!O$53,NA())</f>
        <v>338</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24972</v>
      </c>
      <c r="E56" s="175"/>
      <c r="F56" s="175"/>
      <c r="G56" s="175">
        <f>'将来負担比率（分子）の構造'!J$52</f>
        <v>24225</v>
      </c>
      <c r="H56" s="175"/>
      <c r="I56" s="175"/>
      <c r="J56" s="175">
        <f>'将来負担比率（分子）の構造'!K$52</f>
        <v>23693</v>
      </c>
      <c r="K56" s="175"/>
      <c r="L56" s="175"/>
      <c r="M56" s="175">
        <f>'将来負担比率（分子）の構造'!L$52</f>
        <v>23333</v>
      </c>
      <c r="N56" s="175"/>
      <c r="O56" s="175"/>
      <c r="P56" s="175">
        <f>'将来負担比率（分子）の構造'!M$52</f>
        <v>22426</v>
      </c>
    </row>
    <row r="57" spans="1:16" x14ac:dyDescent="0.15">
      <c r="A57" s="175" t="s">
        <v>44</v>
      </c>
      <c r="B57" s="175"/>
      <c r="C57" s="175"/>
      <c r="D57" s="175">
        <f>'将来負担比率（分子）の構造'!I$51</f>
        <v>5409</v>
      </c>
      <c r="E57" s="175"/>
      <c r="F57" s="175"/>
      <c r="G57" s="175">
        <f>'将来負担比率（分子）の構造'!J$51</f>
        <v>5250</v>
      </c>
      <c r="H57" s="175"/>
      <c r="I57" s="175"/>
      <c r="J57" s="175">
        <f>'将来負担比率（分子）の構造'!K$51</f>
        <v>4871</v>
      </c>
      <c r="K57" s="175"/>
      <c r="L57" s="175"/>
      <c r="M57" s="175">
        <f>'将来負担比率（分子）の構造'!L$51</f>
        <v>4239</v>
      </c>
      <c r="N57" s="175"/>
      <c r="O57" s="175"/>
      <c r="P57" s="175">
        <f>'将来負担比率（分子）の構造'!M$51</f>
        <v>4643</v>
      </c>
    </row>
    <row r="58" spans="1:16" x14ac:dyDescent="0.15">
      <c r="A58" s="175" t="s">
        <v>43</v>
      </c>
      <c r="B58" s="175"/>
      <c r="C58" s="175"/>
      <c r="D58" s="175">
        <f>'将来負担比率（分子）の構造'!I$50</f>
        <v>12860</v>
      </c>
      <c r="E58" s="175"/>
      <c r="F58" s="175"/>
      <c r="G58" s="175">
        <f>'将来負担比率（分子）の構造'!J$50</f>
        <v>11745</v>
      </c>
      <c r="H58" s="175"/>
      <c r="I58" s="175"/>
      <c r="J58" s="175">
        <f>'将来負担比率（分子）の構造'!K$50</f>
        <v>11133</v>
      </c>
      <c r="K58" s="175"/>
      <c r="L58" s="175"/>
      <c r="M58" s="175">
        <f>'将来負担比率（分子）の構造'!L$50</f>
        <v>14742</v>
      </c>
      <c r="N58" s="175"/>
      <c r="O58" s="175"/>
      <c r="P58" s="175">
        <f>'将来負担比率（分子）の構造'!M$50</f>
        <v>14739</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6</v>
      </c>
      <c r="C61" s="175"/>
      <c r="D61" s="175"/>
      <c r="E61" s="175">
        <f>'将来負担比率（分子）の構造'!J$46</f>
        <v>11</v>
      </c>
      <c r="F61" s="175"/>
      <c r="G61" s="175"/>
      <c r="H61" s="175">
        <f>'将来負担比率（分子）の構造'!K$46</f>
        <v>11</v>
      </c>
      <c r="I61" s="175"/>
      <c r="J61" s="175"/>
      <c r="K61" s="175">
        <f>'将来負担比率（分子）の構造'!L$46</f>
        <v>1</v>
      </c>
      <c r="L61" s="175"/>
      <c r="M61" s="175"/>
      <c r="N61" s="175">
        <f>'将来負担比率（分子）の構造'!M$46</f>
        <v>7</v>
      </c>
      <c r="O61" s="175"/>
      <c r="P61" s="175"/>
    </row>
    <row r="62" spans="1:16" x14ac:dyDescent="0.15">
      <c r="A62" s="175" t="s">
        <v>37</v>
      </c>
      <c r="B62" s="175">
        <f>'将来負担比率（分子）の構造'!I$45</f>
        <v>2481</v>
      </c>
      <c r="C62" s="175"/>
      <c r="D62" s="175"/>
      <c r="E62" s="175">
        <f>'将来負担比率（分子）の構造'!J$45</f>
        <v>2752</v>
      </c>
      <c r="F62" s="175"/>
      <c r="G62" s="175"/>
      <c r="H62" s="175">
        <f>'将来負担比率（分子）の構造'!K$45</f>
        <v>3102</v>
      </c>
      <c r="I62" s="175"/>
      <c r="J62" s="175"/>
      <c r="K62" s="175">
        <f>'将来負担比率（分子）の構造'!L$45</f>
        <v>3154</v>
      </c>
      <c r="L62" s="175"/>
      <c r="M62" s="175"/>
      <c r="N62" s="175">
        <f>'将来負担比率（分子）の構造'!M$45</f>
        <v>3097</v>
      </c>
      <c r="O62" s="175"/>
      <c r="P62" s="175"/>
    </row>
    <row r="63" spans="1:16" x14ac:dyDescent="0.15">
      <c r="A63" s="175" t="s">
        <v>36</v>
      </c>
      <c r="B63" s="175">
        <f>'将来負担比率（分子）の構造'!I$44</f>
        <v>166</v>
      </c>
      <c r="C63" s="175"/>
      <c r="D63" s="175"/>
      <c r="E63" s="175">
        <f>'将来負担比率（分子）の構造'!J$44</f>
        <v>152</v>
      </c>
      <c r="F63" s="175"/>
      <c r="G63" s="175"/>
      <c r="H63" s="175">
        <f>'将来負担比率（分子）の構造'!K$44</f>
        <v>138</v>
      </c>
      <c r="I63" s="175"/>
      <c r="J63" s="175"/>
      <c r="K63" s="175">
        <f>'将来負担比率（分子）の構造'!L$44</f>
        <v>124</v>
      </c>
      <c r="L63" s="175"/>
      <c r="M63" s="175"/>
      <c r="N63" s="175">
        <f>'将来負担比率（分子）の構造'!M$44</f>
        <v>107</v>
      </c>
      <c r="O63" s="175"/>
      <c r="P63" s="175"/>
    </row>
    <row r="64" spans="1:16" x14ac:dyDescent="0.15">
      <c r="A64" s="175" t="s">
        <v>35</v>
      </c>
      <c r="B64" s="175">
        <f>'将来負担比率（分子）の構造'!I$43</f>
        <v>7569</v>
      </c>
      <c r="C64" s="175"/>
      <c r="D64" s="175"/>
      <c r="E64" s="175">
        <f>'将来負担比率（分子）の構造'!J$43</f>
        <v>6623</v>
      </c>
      <c r="F64" s="175"/>
      <c r="G64" s="175"/>
      <c r="H64" s="175">
        <f>'将来負担比率（分子）の構造'!K$43</f>
        <v>6013</v>
      </c>
      <c r="I64" s="175"/>
      <c r="J64" s="175"/>
      <c r="K64" s="175">
        <f>'将来負担比率（分子）の構造'!L$43</f>
        <v>5123</v>
      </c>
      <c r="L64" s="175"/>
      <c r="M64" s="175"/>
      <c r="N64" s="175">
        <f>'将来負担比率（分子）の構造'!M$43</f>
        <v>4945</v>
      </c>
      <c r="O64" s="175"/>
      <c r="P64" s="175"/>
    </row>
    <row r="65" spans="1:16" x14ac:dyDescent="0.15">
      <c r="A65" s="175" t="s">
        <v>34</v>
      </c>
      <c r="B65" s="175">
        <f>'将来負担比率（分子）の構造'!I$42</f>
        <v>722</v>
      </c>
      <c r="C65" s="175"/>
      <c r="D65" s="175"/>
      <c r="E65" s="175">
        <f>'将来負担比率（分子）の構造'!J$42</f>
        <v>602</v>
      </c>
      <c r="F65" s="175"/>
      <c r="G65" s="175"/>
      <c r="H65" s="175">
        <f>'将来負担比率（分子）の構造'!K$42</f>
        <v>481</v>
      </c>
      <c r="I65" s="175"/>
      <c r="J65" s="175"/>
      <c r="K65" s="175">
        <f>'将来負担比率（分子）の構造'!L$42</f>
        <v>361</v>
      </c>
      <c r="L65" s="175"/>
      <c r="M65" s="175"/>
      <c r="N65" s="175">
        <f>'将来負担比率（分子）の構造'!M$42</f>
        <v>307</v>
      </c>
      <c r="O65" s="175"/>
      <c r="P65" s="175"/>
    </row>
    <row r="66" spans="1:16" x14ac:dyDescent="0.15">
      <c r="A66" s="175" t="s">
        <v>33</v>
      </c>
      <c r="B66" s="175">
        <f>'将来負担比率（分子）の構造'!I$41</f>
        <v>30341</v>
      </c>
      <c r="C66" s="175"/>
      <c r="D66" s="175"/>
      <c r="E66" s="175">
        <f>'将来負担比率（分子）の構造'!J$41</f>
        <v>29550</v>
      </c>
      <c r="F66" s="175"/>
      <c r="G66" s="175"/>
      <c r="H66" s="175">
        <f>'将来負担比率（分子）の構造'!K$41</f>
        <v>29094</v>
      </c>
      <c r="I66" s="175"/>
      <c r="J66" s="175"/>
      <c r="K66" s="175">
        <f>'将来負担比率（分子）の構造'!L$41</f>
        <v>29606</v>
      </c>
      <c r="L66" s="175"/>
      <c r="M66" s="175"/>
      <c r="N66" s="175">
        <f>'将来負担比率（分子）の構造'!M$41</f>
        <v>28890</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3384</v>
      </c>
      <c r="C72" s="179">
        <f>基金残高に係る経年分析!G55</f>
        <v>4092</v>
      </c>
      <c r="D72" s="179">
        <f>基金残高に係る経年分析!H55</f>
        <v>4512</v>
      </c>
    </row>
    <row r="73" spans="1:16" x14ac:dyDescent="0.15">
      <c r="A73" s="178" t="s">
        <v>80</v>
      </c>
      <c r="B73" s="179">
        <f>基金残高に係る経年分析!F56</f>
        <v>954</v>
      </c>
      <c r="C73" s="179">
        <f>基金残高に係る経年分析!G56</f>
        <v>854</v>
      </c>
      <c r="D73" s="179">
        <f>基金残高に係る経年分析!H56</f>
        <v>454</v>
      </c>
    </row>
    <row r="74" spans="1:16" x14ac:dyDescent="0.15">
      <c r="A74" s="178" t="s">
        <v>81</v>
      </c>
      <c r="B74" s="179">
        <f>基金残高に係る経年分析!F57</f>
        <v>5519</v>
      </c>
      <c r="C74" s="179">
        <f>基金残高に係る経年分析!G57</f>
        <v>7530</v>
      </c>
      <c r="D74" s="179">
        <f>基金残高に係る経年分析!H57</f>
        <v>7723</v>
      </c>
    </row>
  </sheetData>
  <sheetProtection algorithmName="SHA-512" hashValue="aJoNslp9jr4+lWMxbEkTplCpKvChGbS05yBi7kbV1ktQxIALjqesjSCJ1BUDyW1k8AJSftT7C0IwmYuOQnzaTw==" saltValue="AG0ABMV6Y+hhH8zErb166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220</v>
      </c>
      <c r="DI1" s="603"/>
      <c r="DJ1" s="603"/>
      <c r="DK1" s="603"/>
      <c r="DL1" s="603"/>
      <c r="DM1" s="603"/>
      <c r="DN1" s="604"/>
      <c r="DO1" s="214"/>
      <c r="DP1" s="602" t="s">
        <v>221</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223</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224</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226</v>
      </c>
      <c r="S4" s="606"/>
      <c r="T4" s="606"/>
      <c r="U4" s="606"/>
      <c r="V4" s="606"/>
      <c r="W4" s="606"/>
      <c r="X4" s="606"/>
      <c r="Y4" s="607"/>
      <c r="Z4" s="605" t="s">
        <v>227</v>
      </c>
      <c r="AA4" s="606"/>
      <c r="AB4" s="606"/>
      <c r="AC4" s="607"/>
      <c r="AD4" s="605" t="s">
        <v>228</v>
      </c>
      <c r="AE4" s="606"/>
      <c r="AF4" s="606"/>
      <c r="AG4" s="606"/>
      <c r="AH4" s="606"/>
      <c r="AI4" s="606"/>
      <c r="AJ4" s="606"/>
      <c r="AK4" s="607"/>
      <c r="AL4" s="605" t="s">
        <v>227</v>
      </c>
      <c r="AM4" s="606"/>
      <c r="AN4" s="606"/>
      <c r="AO4" s="607"/>
      <c r="AP4" s="608" t="s">
        <v>229</v>
      </c>
      <c r="AQ4" s="608"/>
      <c r="AR4" s="608"/>
      <c r="AS4" s="608"/>
      <c r="AT4" s="608"/>
      <c r="AU4" s="608"/>
      <c r="AV4" s="608"/>
      <c r="AW4" s="608"/>
      <c r="AX4" s="608"/>
      <c r="AY4" s="608"/>
      <c r="AZ4" s="608"/>
      <c r="BA4" s="608"/>
      <c r="BB4" s="608"/>
      <c r="BC4" s="608"/>
      <c r="BD4" s="608"/>
      <c r="BE4" s="608"/>
      <c r="BF4" s="608"/>
      <c r="BG4" s="608" t="s">
        <v>230</v>
      </c>
      <c r="BH4" s="608"/>
      <c r="BI4" s="608"/>
      <c r="BJ4" s="608"/>
      <c r="BK4" s="608"/>
      <c r="BL4" s="608"/>
      <c r="BM4" s="608"/>
      <c r="BN4" s="608"/>
      <c r="BO4" s="608" t="s">
        <v>227</v>
      </c>
      <c r="BP4" s="608"/>
      <c r="BQ4" s="608"/>
      <c r="BR4" s="608"/>
      <c r="BS4" s="608" t="s">
        <v>231</v>
      </c>
      <c r="BT4" s="608"/>
      <c r="BU4" s="608"/>
      <c r="BV4" s="608"/>
      <c r="BW4" s="608"/>
      <c r="BX4" s="608"/>
      <c r="BY4" s="608"/>
      <c r="BZ4" s="608"/>
      <c r="CA4" s="608"/>
      <c r="CB4" s="608"/>
      <c r="CD4" s="605" t="s">
        <v>232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233</v>
      </c>
      <c r="C5" s="610"/>
      <c r="D5" s="610"/>
      <c r="E5" s="610"/>
      <c r="F5" s="610"/>
      <c r="G5" s="610"/>
      <c r="H5" s="610"/>
      <c r="I5" s="610"/>
      <c r="J5" s="610"/>
      <c r="K5" s="610"/>
      <c r="L5" s="610"/>
      <c r="M5" s="610"/>
      <c r="N5" s="610"/>
      <c r="O5" s="610"/>
      <c r="P5" s="610"/>
      <c r="Q5" s="611"/>
      <c r="R5" s="612">
        <v>12242661</v>
      </c>
      <c r="S5" s="613"/>
      <c r="T5" s="613"/>
      <c r="U5" s="613"/>
      <c r="V5" s="613"/>
      <c r="W5" s="613"/>
      <c r="X5" s="613"/>
      <c r="Y5" s="614"/>
      <c r="Z5" s="615">
        <v>33</v>
      </c>
      <c r="AA5" s="615"/>
      <c r="AB5" s="615"/>
      <c r="AC5" s="615"/>
      <c r="AD5" s="616">
        <v>11342538</v>
      </c>
      <c r="AE5" s="616"/>
      <c r="AF5" s="616"/>
      <c r="AG5" s="616"/>
      <c r="AH5" s="616"/>
      <c r="AI5" s="616"/>
      <c r="AJ5" s="616"/>
      <c r="AK5" s="616"/>
      <c r="AL5" s="617">
        <v>66.7</v>
      </c>
      <c r="AM5" s="618"/>
      <c r="AN5" s="618"/>
      <c r="AO5" s="619"/>
      <c r="AP5" s="609" t="s">
        <v>234</v>
      </c>
      <c r="AQ5" s="610"/>
      <c r="AR5" s="610"/>
      <c r="AS5" s="610"/>
      <c r="AT5" s="610"/>
      <c r="AU5" s="610"/>
      <c r="AV5" s="610"/>
      <c r="AW5" s="610"/>
      <c r="AX5" s="610"/>
      <c r="AY5" s="610"/>
      <c r="AZ5" s="610"/>
      <c r="BA5" s="610"/>
      <c r="BB5" s="610"/>
      <c r="BC5" s="610"/>
      <c r="BD5" s="610"/>
      <c r="BE5" s="610"/>
      <c r="BF5" s="611"/>
      <c r="BG5" s="623">
        <v>11328851</v>
      </c>
      <c r="BH5" s="624"/>
      <c r="BI5" s="624"/>
      <c r="BJ5" s="624"/>
      <c r="BK5" s="624"/>
      <c r="BL5" s="624"/>
      <c r="BM5" s="624"/>
      <c r="BN5" s="625"/>
      <c r="BO5" s="626">
        <v>92.5</v>
      </c>
      <c r="BP5" s="626"/>
      <c r="BQ5" s="626"/>
      <c r="BR5" s="626"/>
      <c r="BS5" s="627">
        <v>112404</v>
      </c>
      <c r="BT5" s="627"/>
      <c r="BU5" s="627"/>
      <c r="BV5" s="627"/>
      <c r="BW5" s="627"/>
      <c r="BX5" s="627"/>
      <c r="BY5" s="627"/>
      <c r="BZ5" s="627"/>
      <c r="CA5" s="627"/>
      <c r="CB5" s="631"/>
      <c r="CD5" s="605" t="s">
        <v>229</v>
      </c>
      <c r="CE5" s="606"/>
      <c r="CF5" s="606"/>
      <c r="CG5" s="606"/>
      <c r="CH5" s="606"/>
      <c r="CI5" s="606"/>
      <c r="CJ5" s="606"/>
      <c r="CK5" s="606"/>
      <c r="CL5" s="606"/>
      <c r="CM5" s="606"/>
      <c r="CN5" s="606"/>
      <c r="CO5" s="606"/>
      <c r="CP5" s="606"/>
      <c r="CQ5" s="607"/>
      <c r="CR5" s="605" t="s">
        <v>235</v>
      </c>
      <c r="CS5" s="606"/>
      <c r="CT5" s="606"/>
      <c r="CU5" s="606"/>
      <c r="CV5" s="606"/>
      <c r="CW5" s="606"/>
      <c r="CX5" s="606"/>
      <c r="CY5" s="607"/>
      <c r="CZ5" s="605" t="s">
        <v>227</v>
      </c>
      <c r="DA5" s="606"/>
      <c r="DB5" s="606"/>
      <c r="DC5" s="607"/>
      <c r="DD5" s="605" t="s">
        <v>236</v>
      </c>
      <c r="DE5" s="606"/>
      <c r="DF5" s="606"/>
      <c r="DG5" s="606"/>
      <c r="DH5" s="606"/>
      <c r="DI5" s="606"/>
      <c r="DJ5" s="606"/>
      <c r="DK5" s="606"/>
      <c r="DL5" s="606"/>
      <c r="DM5" s="606"/>
      <c r="DN5" s="606"/>
      <c r="DO5" s="606"/>
      <c r="DP5" s="607"/>
      <c r="DQ5" s="605" t="s">
        <v>237</v>
      </c>
      <c r="DR5" s="606"/>
      <c r="DS5" s="606"/>
      <c r="DT5" s="606"/>
      <c r="DU5" s="606"/>
      <c r="DV5" s="606"/>
      <c r="DW5" s="606"/>
      <c r="DX5" s="606"/>
      <c r="DY5" s="606"/>
      <c r="DZ5" s="606"/>
      <c r="EA5" s="606"/>
      <c r="EB5" s="606"/>
      <c r="EC5" s="607"/>
    </row>
    <row r="6" spans="2:143" ht="11.25" customHeight="1" x14ac:dyDescent="0.15">
      <c r="B6" s="620" t="s">
        <v>238</v>
      </c>
      <c r="C6" s="621"/>
      <c r="D6" s="621"/>
      <c r="E6" s="621"/>
      <c r="F6" s="621"/>
      <c r="G6" s="621"/>
      <c r="H6" s="621"/>
      <c r="I6" s="621"/>
      <c r="J6" s="621"/>
      <c r="K6" s="621"/>
      <c r="L6" s="621"/>
      <c r="M6" s="621"/>
      <c r="N6" s="621"/>
      <c r="O6" s="621"/>
      <c r="P6" s="621"/>
      <c r="Q6" s="622"/>
      <c r="R6" s="623">
        <v>304125</v>
      </c>
      <c r="S6" s="624"/>
      <c r="T6" s="624"/>
      <c r="U6" s="624"/>
      <c r="V6" s="624"/>
      <c r="W6" s="624"/>
      <c r="X6" s="624"/>
      <c r="Y6" s="625"/>
      <c r="Z6" s="626">
        <v>0.8</v>
      </c>
      <c r="AA6" s="626"/>
      <c r="AB6" s="626"/>
      <c r="AC6" s="626"/>
      <c r="AD6" s="627">
        <v>304125</v>
      </c>
      <c r="AE6" s="627"/>
      <c r="AF6" s="627"/>
      <c r="AG6" s="627"/>
      <c r="AH6" s="627"/>
      <c r="AI6" s="627"/>
      <c r="AJ6" s="627"/>
      <c r="AK6" s="627"/>
      <c r="AL6" s="628">
        <v>1.8</v>
      </c>
      <c r="AM6" s="629"/>
      <c r="AN6" s="629"/>
      <c r="AO6" s="630"/>
      <c r="AP6" s="620" t="s">
        <v>239</v>
      </c>
      <c r="AQ6" s="621"/>
      <c r="AR6" s="621"/>
      <c r="AS6" s="621"/>
      <c r="AT6" s="621"/>
      <c r="AU6" s="621"/>
      <c r="AV6" s="621"/>
      <c r="AW6" s="621"/>
      <c r="AX6" s="621"/>
      <c r="AY6" s="621"/>
      <c r="AZ6" s="621"/>
      <c r="BA6" s="621"/>
      <c r="BB6" s="621"/>
      <c r="BC6" s="621"/>
      <c r="BD6" s="621"/>
      <c r="BE6" s="621"/>
      <c r="BF6" s="622"/>
      <c r="BG6" s="623">
        <v>11328851</v>
      </c>
      <c r="BH6" s="624"/>
      <c r="BI6" s="624"/>
      <c r="BJ6" s="624"/>
      <c r="BK6" s="624"/>
      <c r="BL6" s="624"/>
      <c r="BM6" s="624"/>
      <c r="BN6" s="625"/>
      <c r="BO6" s="626">
        <v>92.5</v>
      </c>
      <c r="BP6" s="626"/>
      <c r="BQ6" s="626"/>
      <c r="BR6" s="626"/>
      <c r="BS6" s="627">
        <v>112404</v>
      </c>
      <c r="BT6" s="627"/>
      <c r="BU6" s="627"/>
      <c r="BV6" s="627"/>
      <c r="BW6" s="627"/>
      <c r="BX6" s="627"/>
      <c r="BY6" s="627"/>
      <c r="BZ6" s="627"/>
      <c r="CA6" s="627"/>
      <c r="CB6" s="631"/>
      <c r="CD6" s="609" t="s">
        <v>240</v>
      </c>
      <c r="CE6" s="610"/>
      <c r="CF6" s="610"/>
      <c r="CG6" s="610"/>
      <c r="CH6" s="610"/>
      <c r="CI6" s="610"/>
      <c r="CJ6" s="610"/>
      <c r="CK6" s="610"/>
      <c r="CL6" s="610"/>
      <c r="CM6" s="610"/>
      <c r="CN6" s="610"/>
      <c r="CO6" s="610"/>
      <c r="CP6" s="610"/>
      <c r="CQ6" s="611"/>
      <c r="CR6" s="623">
        <v>240702</v>
      </c>
      <c r="CS6" s="624"/>
      <c r="CT6" s="624"/>
      <c r="CU6" s="624"/>
      <c r="CV6" s="624"/>
      <c r="CW6" s="624"/>
      <c r="CX6" s="624"/>
      <c r="CY6" s="625"/>
      <c r="CZ6" s="617">
        <v>0.7</v>
      </c>
      <c r="DA6" s="618"/>
      <c r="DB6" s="618"/>
      <c r="DC6" s="634"/>
      <c r="DD6" s="632" t="s">
        <v>241</v>
      </c>
      <c r="DE6" s="624"/>
      <c r="DF6" s="624"/>
      <c r="DG6" s="624"/>
      <c r="DH6" s="624"/>
      <c r="DI6" s="624"/>
      <c r="DJ6" s="624"/>
      <c r="DK6" s="624"/>
      <c r="DL6" s="624"/>
      <c r="DM6" s="624"/>
      <c r="DN6" s="624"/>
      <c r="DO6" s="624"/>
      <c r="DP6" s="625"/>
      <c r="DQ6" s="632">
        <v>240702</v>
      </c>
      <c r="DR6" s="624"/>
      <c r="DS6" s="624"/>
      <c r="DT6" s="624"/>
      <c r="DU6" s="624"/>
      <c r="DV6" s="624"/>
      <c r="DW6" s="624"/>
      <c r="DX6" s="624"/>
      <c r="DY6" s="624"/>
      <c r="DZ6" s="624"/>
      <c r="EA6" s="624"/>
      <c r="EB6" s="624"/>
      <c r="EC6" s="633"/>
    </row>
    <row r="7" spans="2:143" ht="11.25" customHeight="1" x14ac:dyDescent="0.15">
      <c r="B7" s="620" t="s">
        <v>242</v>
      </c>
      <c r="C7" s="621"/>
      <c r="D7" s="621"/>
      <c r="E7" s="621"/>
      <c r="F7" s="621"/>
      <c r="G7" s="621"/>
      <c r="H7" s="621"/>
      <c r="I7" s="621"/>
      <c r="J7" s="621"/>
      <c r="K7" s="621"/>
      <c r="L7" s="621"/>
      <c r="M7" s="621"/>
      <c r="N7" s="621"/>
      <c r="O7" s="621"/>
      <c r="P7" s="621"/>
      <c r="Q7" s="622"/>
      <c r="R7" s="623">
        <v>2981</v>
      </c>
      <c r="S7" s="624"/>
      <c r="T7" s="624"/>
      <c r="U7" s="624"/>
      <c r="V7" s="624"/>
      <c r="W7" s="624"/>
      <c r="X7" s="624"/>
      <c r="Y7" s="625"/>
      <c r="Z7" s="626">
        <v>0</v>
      </c>
      <c r="AA7" s="626"/>
      <c r="AB7" s="626"/>
      <c r="AC7" s="626"/>
      <c r="AD7" s="627">
        <v>2981</v>
      </c>
      <c r="AE7" s="627"/>
      <c r="AF7" s="627"/>
      <c r="AG7" s="627"/>
      <c r="AH7" s="627"/>
      <c r="AI7" s="627"/>
      <c r="AJ7" s="627"/>
      <c r="AK7" s="627"/>
      <c r="AL7" s="628">
        <v>0</v>
      </c>
      <c r="AM7" s="629"/>
      <c r="AN7" s="629"/>
      <c r="AO7" s="630"/>
      <c r="AP7" s="620" t="s">
        <v>243</v>
      </c>
      <c r="AQ7" s="621"/>
      <c r="AR7" s="621"/>
      <c r="AS7" s="621"/>
      <c r="AT7" s="621"/>
      <c r="AU7" s="621"/>
      <c r="AV7" s="621"/>
      <c r="AW7" s="621"/>
      <c r="AX7" s="621"/>
      <c r="AY7" s="621"/>
      <c r="AZ7" s="621"/>
      <c r="BA7" s="621"/>
      <c r="BB7" s="621"/>
      <c r="BC7" s="621"/>
      <c r="BD7" s="621"/>
      <c r="BE7" s="621"/>
      <c r="BF7" s="622"/>
      <c r="BG7" s="623">
        <v>5115478</v>
      </c>
      <c r="BH7" s="624"/>
      <c r="BI7" s="624"/>
      <c r="BJ7" s="624"/>
      <c r="BK7" s="624"/>
      <c r="BL7" s="624"/>
      <c r="BM7" s="624"/>
      <c r="BN7" s="625"/>
      <c r="BO7" s="626">
        <v>41.8</v>
      </c>
      <c r="BP7" s="626"/>
      <c r="BQ7" s="626"/>
      <c r="BR7" s="626"/>
      <c r="BS7" s="627">
        <v>112404</v>
      </c>
      <c r="BT7" s="627"/>
      <c r="BU7" s="627"/>
      <c r="BV7" s="627"/>
      <c r="BW7" s="627"/>
      <c r="BX7" s="627"/>
      <c r="BY7" s="627"/>
      <c r="BZ7" s="627"/>
      <c r="CA7" s="627"/>
      <c r="CB7" s="631"/>
      <c r="CD7" s="620" t="s">
        <v>244</v>
      </c>
      <c r="CE7" s="621"/>
      <c r="CF7" s="621"/>
      <c r="CG7" s="621"/>
      <c r="CH7" s="621"/>
      <c r="CI7" s="621"/>
      <c r="CJ7" s="621"/>
      <c r="CK7" s="621"/>
      <c r="CL7" s="621"/>
      <c r="CM7" s="621"/>
      <c r="CN7" s="621"/>
      <c r="CO7" s="621"/>
      <c r="CP7" s="621"/>
      <c r="CQ7" s="622"/>
      <c r="CR7" s="623">
        <v>3427598</v>
      </c>
      <c r="CS7" s="624"/>
      <c r="CT7" s="624"/>
      <c r="CU7" s="624"/>
      <c r="CV7" s="624"/>
      <c r="CW7" s="624"/>
      <c r="CX7" s="624"/>
      <c r="CY7" s="625"/>
      <c r="CZ7" s="626">
        <v>9.6999999999999993</v>
      </c>
      <c r="DA7" s="626"/>
      <c r="DB7" s="626"/>
      <c r="DC7" s="626"/>
      <c r="DD7" s="632">
        <v>230867</v>
      </c>
      <c r="DE7" s="624"/>
      <c r="DF7" s="624"/>
      <c r="DG7" s="624"/>
      <c r="DH7" s="624"/>
      <c r="DI7" s="624"/>
      <c r="DJ7" s="624"/>
      <c r="DK7" s="624"/>
      <c r="DL7" s="624"/>
      <c r="DM7" s="624"/>
      <c r="DN7" s="624"/>
      <c r="DO7" s="624"/>
      <c r="DP7" s="625"/>
      <c r="DQ7" s="632">
        <v>2859347</v>
      </c>
      <c r="DR7" s="624"/>
      <c r="DS7" s="624"/>
      <c r="DT7" s="624"/>
      <c r="DU7" s="624"/>
      <c r="DV7" s="624"/>
      <c r="DW7" s="624"/>
      <c r="DX7" s="624"/>
      <c r="DY7" s="624"/>
      <c r="DZ7" s="624"/>
      <c r="EA7" s="624"/>
      <c r="EB7" s="624"/>
      <c r="EC7" s="633"/>
    </row>
    <row r="8" spans="2:143" ht="11.25" customHeight="1" x14ac:dyDescent="0.15">
      <c r="B8" s="620" t="s">
        <v>245</v>
      </c>
      <c r="C8" s="621"/>
      <c r="D8" s="621"/>
      <c r="E8" s="621"/>
      <c r="F8" s="621"/>
      <c r="G8" s="621"/>
      <c r="H8" s="621"/>
      <c r="I8" s="621"/>
      <c r="J8" s="621"/>
      <c r="K8" s="621"/>
      <c r="L8" s="621"/>
      <c r="M8" s="621"/>
      <c r="N8" s="621"/>
      <c r="O8" s="621"/>
      <c r="P8" s="621"/>
      <c r="Q8" s="622"/>
      <c r="R8" s="623">
        <v>36455</v>
      </c>
      <c r="S8" s="624"/>
      <c r="T8" s="624"/>
      <c r="U8" s="624"/>
      <c r="V8" s="624"/>
      <c r="W8" s="624"/>
      <c r="X8" s="624"/>
      <c r="Y8" s="625"/>
      <c r="Z8" s="626">
        <v>0.1</v>
      </c>
      <c r="AA8" s="626"/>
      <c r="AB8" s="626"/>
      <c r="AC8" s="626"/>
      <c r="AD8" s="627">
        <v>36455</v>
      </c>
      <c r="AE8" s="627"/>
      <c r="AF8" s="627"/>
      <c r="AG8" s="627"/>
      <c r="AH8" s="627"/>
      <c r="AI8" s="627"/>
      <c r="AJ8" s="627"/>
      <c r="AK8" s="627"/>
      <c r="AL8" s="628">
        <v>0.2</v>
      </c>
      <c r="AM8" s="629"/>
      <c r="AN8" s="629"/>
      <c r="AO8" s="630"/>
      <c r="AP8" s="620" t="s">
        <v>246</v>
      </c>
      <c r="AQ8" s="621"/>
      <c r="AR8" s="621"/>
      <c r="AS8" s="621"/>
      <c r="AT8" s="621"/>
      <c r="AU8" s="621"/>
      <c r="AV8" s="621"/>
      <c r="AW8" s="621"/>
      <c r="AX8" s="621"/>
      <c r="AY8" s="621"/>
      <c r="AZ8" s="621"/>
      <c r="BA8" s="621"/>
      <c r="BB8" s="621"/>
      <c r="BC8" s="621"/>
      <c r="BD8" s="621"/>
      <c r="BE8" s="621"/>
      <c r="BF8" s="622"/>
      <c r="BG8" s="623">
        <v>141028</v>
      </c>
      <c r="BH8" s="624"/>
      <c r="BI8" s="624"/>
      <c r="BJ8" s="624"/>
      <c r="BK8" s="624"/>
      <c r="BL8" s="624"/>
      <c r="BM8" s="624"/>
      <c r="BN8" s="625"/>
      <c r="BO8" s="626">
        <v>1.2</v>
      </c>
      <c r="BP8" s="626"/>
      <c r="BQ8" s="626"/>
      <c r="BR8" s="626"/>
      <c r="BS8" s="627" t="s">
        <v>241</v>
      </c>
      <c r="BT8" s="627"/>
      <c r="BU8" s="627"/>
      <c r="BV8" s="627"/>
      <c r="BW8" s="627"/>
      <c r="BX8" s="627"/>
      <c r="BY8" s="627"/>
      <c r="BZ8" s="627"/>
      <c r="CA8" s="627"/>
      <c r="CB8" s="631"/>
      <c r="CD8" s="620" t="s">
        <v>247</v>
      </c>
      <c r="CE8" s="621"/>
      <c r="CF8" s="621"/>
      <c r="CG8" s="621"/>
      <c r="CH8" s="621"/>
      <c r="CI8" s="621"/>
      <c r="CJ8" s="621"/>
      <c r="CK8" s="621"/>
      <c r="CL8" s="621"/>
      <c r="CM8" s="621"/>
      <c r="CN8" s="621"/>
      <c r="CO8" s="621"/>
      <c r="CP8" s="621"/>
      <c r="CQ8" s="622"/>
      <c r="CR8" s="623">
        <v>12038636</v>
      </c>
      <c r="CS8" s="624"/>
      <c r="CT8" s="624"/>
      <c r="CU8" s="624"/>
      <c r="CV8" s="624"/>
      <c r="CW8" s="624"/>
      <c r="CX8" s="624"/>
      <c r="CY8" s="625"/>
      <c r="CZ8" s="626">
        <v>34</v>
      </c>
      <c r="DA8" s="626"/>
      <c r="DB8" s="626"/>
      <c r="DC8" s="626"/>
      <c r="DD8" s="632">
        <v>340194</v>
      </c>
      <c r="DE8" s="624"/>
      <c r="DF8" s="624"/>
      <c r="DG8" s="624"/>
      <c r="DH8" s="624"/>
      <c r="DI8" s="624"/>
      <c r="DJ8" s="624"/>
      <c r="DK8" s="624"/>
      <c r="DL8" s="624"/>
      <c r="DM8" s="624"/>
      <c r="DN8" s="624"/>
      <c r="DO8" s="624"/>
      <c r="DP8" s="625"/>
      <c r="DQ8" s="632">
        <v>5506868</v>
      </c>
      <c r="DR8" s="624"/>
      <c r="DS8" s="624"/>
      <c r="DT8" s="624"/>
      <c r="DU8" s="624"/>
      <c r="DV8" s="624"/>
      <c r="DW8" s="624"/>
      <c r="DX8" s="624"/>
      <c r="DY8" s="624"/>
      <c r="DZ8" s="624"/>
      <c r="EA8" s="624"/>
      <c r="EB8" s="624"/>
      <c r="EC8" s="633"/>
    </row>
    <row r="9" spans="2:143" ht="11.25" customHeight="1" x14ac:dyDescent="0.15">
      <c r="B9" s="620" t="s">
        <v>248</v>
      </c>
      <c r="C9" s="621"/>
      <c r="D9" s="621"/>
      <c r="E9" s="621"/>
      <c r="F9" s="621"/>
      <c r="G9" s="621"/>
      <c r="H9" s="621"/>
      <c r="I9" s="621"/>
      <c r="J9" s="621"/>
      <c r="K9" s="621"/>
      <c r="L9" s="621"/>
      <c r="M9" s="621"/>
      <c r="N9" s="621"/>
      <c r="O9" s="621"/>
      <c r="P9" s="621"/>
      <c r="Q9" s="622"/>
      <c r="R9" s="623">
        <v>28698</v>
      </c>
      <c r="S9" s="624"/>
      <c r="T9" s="624"/>
      <c r="U9" s="624"/>
      <c r="V9" s="624"/>
      <c r="W9" s="624"/>
      <c r="X9" s="624"/>
      <c r="Y9" s="625"/>
      <c r="Z9" s="626">
        <v>0.1</v>
      </c>
      <c r="AA9" s="626"/>
      <c r="AB9" s="626"/>
      <c r="AC9" s="626"/>
      <c r="AD9" s="627">
        <v>28698</v>
      </c>
      <c r="AE9" s="627"/>
      <c r="AF9" s="627"/>
      <c r="AG9" s="627"/>
      <c r="AH9" s="627"/>
      <c r="AI9" s="627"/>
      <c r="AJ9" s="627"/>
      <c r="AK9" s="627"/>
      <c r="AL9" s="628">
        <v>0.2</v>
      </c>
      <c r="AM9" s="629"/>
      <c r="AN9" s="629"/>
      <c r="AO9" s="630"/>
      <c r="AP9" s="620" t="s">
        <v>249</v>
      </c>
      <c r="AQ9" s="621"/>
      <c r="AR9" s="621"/>
      <c r="AS9" s="621"/>
      <c r="AT9" s="621"/>
      <c r="AU9" s="621"/>
      <c r="AV9" s="621"/>
      <c r="AW9" s="621"/>
      <c r="AX9" s="621"/>
      <c r="AY9" s="621"/>
      <c r="AZ9" s="621"/>
      <c r="BA9" s="621"/>
      <c r="BB9" s="621"/>
      <c r="BC9" s="621"/>
      <c r="BD9" s="621"/>
      <c r="BE9" s="621"/>
      <c r="BF9" s="622"/>
      <c r="BG9" s="623">
        <v>4255606</v>
      </c>
      <c r="BH9" s="624"/>
      <c r="BI9" s="624"/>
      <c r="BJ9" s="624"/>
      <c r="BK9" s="624"/>
      <c r="BL9" s="624"/>
      <c r="BM9" s="624"/>
      <c r="BN9" s="625"/>
      <c r="BO9" s="626">
        <v>34.799999999999997</v>
      </c>
      <c r="BP9" s="626"/>
      <c r="BQ9" s="626"/>
      <c r="BR9" s="626"/>
      <c r="BS9" s="627" t="s">
        <v>250</v>
      </c>
      <c r="BT9" s="627"/>
      <c r="BU9" s="627"/>
      <c r="BV9" s="627"/>
      <c r="BW9" s="627"/>
      <c r="BX9" s="627"/>
      <c r="BY9" s="627"/>
      <c r="BZ9" s="627"/>
      <c r="CA9" s="627"/>
      <c r="CB9" s="631"/>
      <c r="CD9" s="620" t="s">
        <v>251</v>
      </c>
      <c r="CE9" s="621"/>
      <c r="CF9" s="621"/>
      <c r="CG9" s="621"/>
      <c r="CH9" s="621"/>
      <c r="CI9" s="621"/>
      <c r="CJ9" s="621"/>
      <c r="CK9" s="621"/>
      <c r="CL9" s="621"/>
      <c r="CM9" s="621"/>
      <c r="CN9" s="621"/>
      <c r="CO9" s="621"/>
      <c r="CP9" s="621"/>
      <c r="CQ9" s="622"/>
      <c r="CR9" s="623">
        <v>3027239</v>
      </c>
      <c r="CS9" s="624"/>
      <c r="CT9" s="624"/>
      <c r="CU9" s="624"/>
      <c r="CV9" s="624"/>
      <c r="CW9" s="624"/>
      <c r="CX9" s="624"/>
      <c r="CY9" s="625"/>
      <c r="CZ9" s="626">
        <v>8.5</v>
      </c>
      <c r="DA9" s="626"/>
      <c r="DB9" s="626"/>
      <c r="DC9" s="626"/>
      <c r="DD9" s="632">
        <v>173217</v>
      </c>
      <c r="DE9" s="624"/>
      <c r="DF9" s="624"/>
      <c r="DG9" s="624"/>
      <c r="DH9" s="624"/>
      <c r="DI9" s="624"/>
      <c r="DJ9" s="624"/>
      <c r="DK9" s="624"/>
      <c r="DL9" s="624"/>
      <c r="DM9" s="624"/>
      <c r="DN9" s="624"/>
      <c r="DO9" s="624"/>
      <c r="DP9" s="625"/>
      <c r="DQ9" s="632">
        <v>2089631</v>
      </c>
      <c r="DR9" s="624"/>
      <c r="DS9" s="624"/>
      <c r="DT9" s="624"/>
      <c r="DU9" s="624"/>
      <c r="DV9" s="624"/>
      <c r="DW9" s="624"/>
      <c r="DX9" s="624"/>
      <c r="DY9" s="624"/>
      <c r="DZ9" s="624"/>
      <c r="EA9" s="624"/>
      <c r="EB9" s="624"/>
      <c r="EC9" s="633"/>
    </row>
    <row r="10" spans="2:143" ht="11.25" customHeight="1" x14ac:dyDescent="0.15">
      <c r="B10" s="620" t="s">
        <v>252</v>
      </c>
      <c r="C10" s="621"/>
      <c r="D10" s="621"/>
      <c r="E10" s="621"/>
      <c r="F10" s="621"/>
      <c r="G10" s="621"/>
      <c r="H10" s="621"/>
      <c r="I10" s="621"/>
      <c r="J10" s="621"/>
      <c r="K10" s="621"/>
      <c r="L10" s="621"/>
      <c r="M10" s="621"/>
      <c r="N10" s="621"/>
      <c r="O10" s="621"/>
      <c r="P10" s="621"/>
      <c r="Q10" s="622"/>
      <c r="R10" s="623" t="s">
        <v>241</v>
      </c>
      <c r="S10" s="624"/>
      <c r="T10" s="624"/>
      <c r="U10" s="624"/>
      <c r="V10" s="624"/>
      <c r="W10" s="624"/>
      <c r="X10" s="624"/>
      <c r="Y10" s="625"/>
      <c r="Z10" s="626" t="s">
        <v>185</v>
      </c>
      <c r="AA10" s="626"/>
      <c r="AB10" s="626"/>
      <c r="AC10" s="626"/>
      <c r="AD10" s="627" t="s">
        <v>250</v>
      </c>
      <c r="AE10" s="627"/>
      <c r="AF10" s="627"/>
      <c r="AG10" s="627"/>
      <c r="AH10" s="627"/>
      <c r="AI10" s="627"/>
      <c r="AJ10" s="627"/>
      <c r="AK10" s="627"/>
      <c r="AL10" s="628" t="s">
        <v>250</v>
      </c>
      <c r="AM10" s="629"/>
      <c r="AN10" s="629"/>
      <c r="AO10" s="630"/>
      <c r="AP10" s="620" t="s">
        <v>253</v>
      </c>
      <c r="AQ10" s="621"/>
      <c r="AR10" s="621"/>
      <c r="AS10" s="621"/>
      <c r="AT10" s="621"/>
      <c r="AU10" s="621"/>
      <c r="AV10" s="621"/>
      <c r="AW10" s="621"/>
      <c r="AX10" s="621"/>
      <c r="AY10" s="621"/>
      <c r="AZ10" s="621"/>
      <c r="BA10" s="621"/>
      <c r="BB10" s="621"/>
      <c r="BC10" s="621"/>
      <c r="BD10" s="621"/>
      <c r="BE10" s="621"/>
      <c r="BF10" s="622"/>
      <c r="BG10" s="623">
        <v>322081</v>
      </c>
      <c r="BH10" s="624"/>
      <c r="BI10" s="624"/>
      <c r="BJ10" s="624"/>
      <c r="BK10" s="624"/>
      <c r="BL10" s="624"/>
      <c r="BM10" s="624"/>
      <c r="BN10" s="625"/>
      <c r="BO10" s="626">
        <v>2.6</v>
      </c>
      <c r="BP10" s="626"/>
      <c r="BQ10" s="626"/>
      <c r="BR10" s="626"/>
      <c r="BS10" s="627" t="s">
        <v>241</v>
      </c>
      <c r="BT10" s="627"/>
      <c r="BU10" s="627"/>
      <c r="BV10" s="627"/>
      <c r="BW10" s="627"/>
      <c r="BX10" s="627"/>
      <c r="BY10" s="627"/>
      <c r="BZ10" s="627"/>
      <c r="CA10" s="627"/>
      <c r="CB10" s="631"/>
      <c r="CD10" s="620" t="s">
        <v>254</v>
      </c>
      <c r="CE10" s="621"/>
      <c r="CF10" s="621"/>
      <c r="CG10" s="621"/>
      <c r="CH10" s="621"/>
      <c r="CI10" s="621"/>
      <c r="CJ10" s="621"/>
      <c r="CK10" s="621"/>
      <c r="CL10" s="621"/>
      <c r="CM10" s="621"/>
      <c r="CN10" s="621"/>
      <c r="CO10" s="621"/>
      <c r="CP10" s="621"/>
      <c r="CQ10" s="622"/>
      <c r="CR10" s="623">
        <v>29806</v>
      </c>
      <c r="CS10" s="624"/>
      <c r="CT10" s="624"/>
      <c r="CU10" s="624"/>
      <c r="CV10" s="624"/>
      <c r="CW10" s="624"/>
      <c r="CX10" s="624"/>
      <c r="CY10" s="625"/>
      <c r="CZ10" s="626">
        <v>0.1</v>
      </c>
      <c r="DA10" s="626"/>
      <c r="DB10" s="626"/>
      <c r="DC10" s="626"/>
      <c r="DD10" s="632" t="s">
        <v>241</v>
      </c>
      <c r="DE10" s="624"/>
      <c r="DF10" s="624"/>
      <c r="DG10" s="624"/>
      <c r="DH10" s="624"/>
      <c r="DI10" s="624"/>
      <c r="DJ10" s="624"/>
      <c r="DK10" s="624"/>
      <c r="DL10" s="624"/>
      <c r="DM10" s="624"/>
      <c r="DN10" s="624"/>
      <c r="DO10" s="624"/>
      <c r="DP10" s="625"/>
      <c r="DQ10" s="632">
        <v>19806</v>
      </c>
      <c r="DR10" s="624"/>
      <c r="DS10" s="624"/>
      <c r="DT10" s="624"/>
      <c r="DU10" s="624"/>
      <c r="DV10" s="624"/>
      <c r="DW10" s="624"/>
      <c r="DX10" s="624"/>
      <c r="DY10" s="624"/>
      <c r="DZ10" s="624"/>
      <c r="EA10" s="624"/>
      <c r="EB10" s="624"/>
      <c r="EC10" s="633"/>
    </row>
    <row r="11" spans="2:143" ht="11.25" customHeight="1" x14ac:dyDescent="0.15">
      <c r="B11" s="620" t="s">
        <v>255</v>
      </c>
      <c r="C11" s="621"/>
      <c r="D11" s="621"/>
      <c r="E11" s="621"/>
      <c r="F11" s="621"/>
      <c r="G11" s="621"/>
      <c r="H11" s="621"/>
      <c r="I11" s="621"/>
      <c r="J11" s="621"/>
      <c r="K11" s="621"/>
      <c r="L11" s="621"/>
      <c r="M11" s="621"/>
      <c r="N11" s="621"/>
      <c r="O11" s="621"/>
      <c r="P11" s="621"/>
      <c r="Q11" s="622"/>
      <c r="R11" s="623">
        <v>1935501</v>
      </c>
      <c r="S11" s="624"/>
      <c r="T11" s="624"/>
      <c r="U11" s="624"/>
      <c r="V11" s="624"/>
      <c r="W11" s="624"/>
      <c r="X11" s="624"/>
      <c r="Y11" s="625"/>
      <c r="Z11" s="628">
        <v>5.2</v>
      </c>
      <c r="AA11" s="629"/>
      <c r="AB11" s="629"/>
      <c r="AC11" s="635"/>
      <c r="AD11" s="632">
        <v>1935501</v>
      </c>
      <c r="AE11" s="624"/>
      <c r="AF11" s="624"/>
      <c r="AG11" s="624"/>
      <c r="AH11" s="624"/>
      <c r="AI11" s="624"/>
      <c r="AJ11" s="624"/>
      <c r="AK11" s="625"/>
      <c r="AL11" s="628">
        <v>11.4</v>
      </c>
      <c r="AM11" s="629"/>
      <c r="AN11" s="629"/>
      <c r="AO11" s="630"/>
      <c r="AP11" s="620" t="s">
        <v>256</v>
      </c>
      <c r="AQ11" s="621"/>
      <c r="AR11" s="621"/>
      <c r="AS11" s="621"/>
      <c r="AT11" s="621"/>
      <c r="AU11" s="621"/>
      <c r="AV11" s="621"/>
      <c r="AW11" s="621"/>
      <c r="AX11" s="621"/>
      <c r="AY11" s="621"/>
      <c r="AZ11" s="621"/>
      <c r="BA11" s="621"/>
      <c r="BB11" s="621"/>
      <c r="BC11" s="621"/>
      <c r="BD11" s="621"/>
      <c r="BE11" s="621"/>
      <c r="BF11" s="622"/>
      <c r="BG11" s="623">
        <v>396763</v>
      </c>
      <c r="BH11" s="624"/>
      <c r="BI11" s="624"/>
      <c r="BJ11" s="624"/>
      <c r="BK11" s="624"/>
      <c r="BL11" s="624"/>
      <c r="BM11" s="624"/>
      <c r="BN11" s="625"/>
      <c r="BO11" s="626">
        <v>3.2</v>
      </c>
      <c r="BP11" s="626"/>
      <c r="BQ11" s="626"/>
      <c r="BR11" s="626"/>
      <c r="BS11" s="627">
        <v>112404</v>
      </c>
      <c r="BT11" s="627"/>
      <c r="BU11" s="627"/>
      <c r="BV11" s="627"/>
      <c r="BW11" s="627"/>
      <c r="BX11" s="627"/>
      <c r="BY11" s="627"/>
      <c r="BZ11" s="627"/>
      <c r="CA11" s="627"/>
      <c r="CB11" s="631"/>
      <c r="CD11" s="620" t="s">
        <v>257</v>
      </c>
      <c r="CE11" s="621"/>
      <c r="CF11" s="621"/>
      <c r="CG11" s="621"/>
      <c r="CH11" s="621"/>
      <c r="CI11" s="621"/>
      <c r="CJ11" s="621"/>
      <c r="CK11" s="621"/>
      <c r="CL11" s="621"/>
      <c r="CM11" s="621"/>
      <c r="CN11" s="621"/>
      <c r="CO11" s="621"/>
      <c r="CP11" s="621"/>
      <c r="CQ11" s="622"/>
      <c r="CR11" s="623">
        <v>582889</v>
      </c>
      <c r="CS11" s="624"/>
      <c r="CT11" s="624"/>
      <c r="CU11" s="624"/>
      <c r="CV11" s="624"/>
      <c r="CW11" s="624"/>
      <c r="CX11" s="624"/>
      <c r="CY11" s="625"/>
      <c r="CZ11" s="626">
        <v>1.6</v>
      </c>
      <c r="DA11" s="626"/>
      <c r="DB11" s="626"/>
      <c r="DC11" s="626"/>
      <c r="DD11" s="632">
        <v>113274</v>
      </c>
      <c r="DE11" s="624"/>
      <c r="DF11" s="624"/>
      <c r="DG11" s="624"/>
      <c r="DH11" s="624"/>
      <c r="DI11" s="624"/>
      <c r="DJ11" s="624"/>
      <c r="DK11" s="624"/>
      <c r="DL11" s="624"/>
      <c r="DM11" s="624"/>
      <c r="DN11" s="624"/>
      <c r="DO11" s="624"/>
      <c r="DP11" s="625"/>
      <c r="DQ11" s="632">
        <v>380353</v>
      </c>
      <c r="DR11" s="624"/>
      <c r="DS11" s="624"/>
      <c r="DT11" s="624"/>
      <c r="DU11" s="624"/>
      <c r="DV11" s="624"/>
      <c r="DW11" s="624"/>
      <c r="DX11" s="624"/>
      <c r="DY11" s="624"/>
      <c r="DZ11" s="624"/>
      <c r="EA11" s="624"/>
      <c r="EB11" s="624"/>
      <c r="EC11" s="633"/>
    </row>
    <row r="12" spans="2:143" ht="11.25" customHeight="1" x14ac:dyDescent="0.15">
      <c r="B12" s="620" t="s">
        <v>258</v>
      </c>
      <c r="C12" s="621"/>
      <c r="D12" s="621"/>
      <c r="E12" s="621"/>
      <c r="F12" s="621"/>
      <c r="G12" s="621"/>
      <c r="H12" s="621"/>
      <c r="I12" s="621"/>
      <c r="J12" s="621"/>
      <c r="K12" s="621"/>
      <c r="L12" s="621"/>
      <c r="M12" s="621"/>
      <c r="N12" s="621"/>
      <c r="O12" s="621"/>
      <c r="P12" s="621"/>
      <c r="Q12" s="622"/>
      <c r="R12" s="623">
        <v>39722</v>
      </c>
      <c r="S12" s="624"/>
      <c r="T12" s="624"/>
      <c r="U12" s="624"/>
      <c r="V12" s="624"/>
      <c r="W12" s="624"/>
      <c r="X12" s="624"/>
      <c r="Y12" s="625"/>
      <c r="Z12" s="626">
        <v>0.1</v>
      </c>
      <c r="AA12" s="626"/>
      <c r="AB12" s="626"/>
      <c r="AC12" s="626"/>
      <c r="AD12" s="627">
        <v>39722</v>
      </c>
      <c r="AE12" s="627"/>
      <c r="AF12" s="627"/>
      <c r="AG12" s="627"/>
      <c r="AH12" s="627"/>
      <c r="AI12" s="627"/>
      <c r="AJ12" s="627"/>
      <c r="AK12" s="627"/>
      <c r="AL12" s="628">
        <v>0.2</v>
      </c>
      <c r="AM12" s="629"/>
      <c r="AN12" s="629"/>
      <c r="AO12" s="630"/>
      <c r="AP12" s="620" t="s">
        <v>259</v>
      </c>
      <c r="AQ12" s="621"/>
      <c r="AR12" s="621"/>
      <c r="AS12" s="621"/>
      <c r="AT12" s="621"/>
      <c r="AU12" s="621"/>
      <c r="AV12" s="621"/>
      <c r="AW12" s="621"/>
      <c r="AX12" s="621"/>
      <c r="AY12" s="621"/>
      <c r="AZ12" s="621"/>
      <c r="BA12" s="621"/>
      <c r="BB12" s="621"/>
      <c r="BC12" s="621"/>
      <c r="BD12" s="621"/>
      <c r="BE12" s="621"/>
      <c r="BF12" s="622"/>
      <c r="BG12" s="623">
        <v>5388343</v>
      </c>
      <c r="BH12" s="624"/>
      <c r="BI12" s="624"/>
      <c r="BJ12" s="624"/>
      <c r="BK12" s="624"/>
      <c r="BL12" s="624"/>
      <c r="BM12" s="624"/>
      <c r="BN12" s="625"/>
      <c r="BO12" s="626">
        <v>44</v>
      </c>
      <c r="BP12" s="626"/>
      <c r="BQ12" s="626"/>
      <c r="BR12" s="626"/>
      <c r="BS12" s="627" t="s">
        <v>241</v>
      </c>
      <c r="BT12" s="627"/>
      <c r="BU12" s="627"/>
      <c r="BV12" s="627"/>
      <c r="BW12" s="627"/>
      <c r="BX12" s="627"/>
      <c r="BY12" s="627"/>
      <c r="BZ12" s="627"/>
      <c r="CA12" s="627"/>
      <c r="CB12" s="631"/>
      <c r="CD12" s="620" t="s">
        <v>260</v>
      </c>
      <c r="CE12" s="621"/>
      <c r="CF12" s="621"/>
      <c r="CG12" s="621"/>
      <c r="CH12" s="621"/>
      <c r="CI12" s="621"/>
      <c r="CJ12" s="621"/>
      <c r="CK12" s="621"/>
      <c r="CL12" s="621"/>
      <c r="CM12" s="621"/>
      <c r="CN12" s="621"/>
      <c r="CO12" s="621"/>
      <c r="CP12" s="621"/>
      <c r="CQ12" s="622"/>
      <c r="CR12" s="623">
        <v>1362649</v>
      </c>
      <c r="CS12" s="624"/>
      <c r="CT12" s="624"/>
      <c r="CU12" s="624"/>
      <c r="CV12" s="624"/>
      <c r="CW12" s="624"/>
      <c r="CX12" s="624"/>
      <c r="CY12" s="625"/>
      <c r="CZ12" s="626">
        <v>3.8</v>
      </c>
      <c r="DA12" s="626"/>
      <c r="DB12" s="626"/>
      <c r="DC12" s="626"/>
      <c r="DD12" s="632" t="s">
        <v>241</v>
      </c>
      <c r="DE12" s="624"/>
      <c r="DF12" s="624"/>
      <c r="DG12" s="624"/>
      <c r="DH12" s="624"/>
      <c r="DI12" s="624"/>
      <c r="DJ12" s="624"/>
      <c r="DK12" s="624"/>
      <c r="DL12" s="624"/>
      <c r="DM12" s="624"/>
      <c r="DN12" s="624"/>
      <c r="DO12" s="624"/>
      <c r="DP12" s="625"/>
      <c r="DQ12" s="632">
        <v>779925</v>
      </c>
      <c r="DR12" s="624"/>
      <c r="DS12" s="624"/>
      <c r="DT12" s="624"/>
      <c r="DU12" s="624"/>
      <c r="DV12" s="624"/>
      <c r="DW12" s="624"/>
      <c r="DX12" s="624"/>
      <c r="DY12" s="624"/>
      <c r="DZ12" s="624"/>
      <c r="EA12" s="624"/>
      <c r="EB12" s="624"/>
      <c r="EC12" s="633"/>
    </row>
    <row r="13" spans="2:143" ht="11.25" customHeight="1" x14ac:dyDescent="0.15">
      <c r="B13" s="620" t="s">
        <v>261</v>
      </c>
      <c r="C13" s="621"/>
      <c r="D13" s="621"/>
      <c r="E13" s="621"/>
      <c r="F13" s="621"/>
      <c r="G13" s="621"/>
      <c r="H13" s="621"/>
      <c r="I13" s="621"/>
      <c r="J13" s="621"/>
      <c r="K13" s="621"/>
      <c r="L13" s="621"/>
      <c r="M13" s="621"/>
      <c r="N13" s="621"/>
      <c r="O13" s="621"/>
      <c r="P13" s="621"/>
      <c r="Q13" s="622"/>
      <c r="R13" s="623" t="s">
        <v>241</v>
      </c>
      <c r="S13" s="624"/>
      <c r="T13" s="624"/>
      <c r="U13" s="624"/>
      <c r="V13" s="624"/>
      <c r="W13" s="624"/>
      <c r="X13" s="624"/>
      <c r="Y13" s="625"/>
      <c r="Z13" s="626" t="s">
        <v>250</v>
      </c>
      <c r="AA13" s="626"/>
      <c r="AB13" s="626"/>
      <c r="AC13" s="626"/>
      <c r="AD13" s="627" t="s">
        <v>185</v>
      </c>
      <c r="AE13" s="627"/>
      <c r="AF13" s="627"/>
      <c r="AG13" s="627"/>
      <c r="AH13" s="627"/>
      <c r="AI13" s="627"/>
      <c r="AJ13" s="627"/>
      <c r="AK13" s="627"/>
      <c r="AL13" s="628" t="s">
        <v>250</v>
      </c>
      <c r="AM13" s="629"/>
      <c r="AN13" s="629"/>
      <c r="AO13" s="630"/>
      <c r="AP13" s="620" t="s">
        <v>262</v>
      </c>
      <c r="AQ13" s="621"/>
      <c r="AR13" s="621"/>
      <c r="AS13" s="621"/>
      <c r="AT13" s="621"/>
      <c r="AU13" s="621"/>
      <c r="AV13" s="621"/>
      <c r="AW13" s="621"/>
      <c r="AX13" s="621"/>
      <c r="AY13" s="621"/>
      <c r="AZ13" s="621"/>
      <c r="BA13" s="621"/>
      <c r="BB13" s="621"/>
      <c r="BC13" s="621"/>
      <c r="BD13" s="621"/>
      <c r="BE13" s="621"/>
      <c r="BF13" s="622"/>
      <c r="BG13" s="623">
        <v>5247079</v>
      </c>
      <c r="BH13" s="624"/>
      <c r="BI13" s="624"/>
      <c r="BJ13" s="624"/>
      <c r="BK13" s="624"/>
      <c r="BL13" s="624"/>
      <c r="BM13" s="624"/>
      <c r="BN13" s="625"/>
      <c r="BO13" s="626">
        <v>42.9</v>
      </c>
      <c r="BP13" s="626"/>
      <c r="BQ13" s="626"/>
      <c r="BR13" s="626"/>
      <c r="BS13" s="627" t="s">
        <v>241</v>
      </c>
      <c r="BT13" s="627"/>
      <c r="BU13" s="627"/>
      <c r="BV13" s="627"/>
      <c r="BW13" s="627"/>
      <c r="BX13" s="627"/>
      <c r="BY13" s="627"/>
      <c r="BZ13" s="627"/>
      <c r="CA13" s="627"/>
      <c r="CB13" s="631"/>
      <c r="CD13" s="620" t="s">
        <v>263</v>
      </c>
      <c r="CE13" s="621"/>
      <c r="CF13" s="621"/>
      <c r="CG13" s="621"/>
      <c r="CH13" s="621"/>
      <c r="CI13" s="621"/>
      <c r="CJ13" s="621"/>
      <c r="CK13" s="621"/>
      <c r="CL13" s="621"/>
      <c r="CM13" s="621"/>
      <c r="CN13" s="621"/>
      <c r="CO13" s="621"/>
      <c r="CP13" s="621"/>
      <c r="CQ13" s="622"/>
      <c r="CR13" s="623">
        <v>5360194</v>
      </c>
      <c r="CS13" s="624"/>
      <c r="CT13" s="624"/>
      <c r="CU13" s="624"/>
      <c r="CV13" s="624"/>
      <c r="CW13" s="624"/>
      <c r="CX13" s="624"/>
      <c r="CY13" s="625"/>
      <c r="CZ13" s="626">
        <v>15.1</v>
      </c>
      <c r="DA13" s="626"/>
      <c r="DB13" s="626"/>
      <c r="DC13" s="626"/>
      <c r="DD13" s="632">
        <v>2615567</v>
      </c>
      <c r="DE13" s="624"/>
      <c r="DF13" s="624"/>
      <c r="DG13" s="624"/>
      <c r="DH13" s="624"/>
      <c r="DI13" s="624"/>
      <c r="DJ13" s="624"/>
      <c r="DK13" s="624"/>
      <c r="DL13" s="624"/>
      <c r="DM13" s="624"/>
      <c r="DN13" s="624"/>
      <c r="DO13" s="624"/>
      <c r="DP13" s="625"/>
      <c r="DQ13" s="632">
        <v>1660902</v>
      </c>
      <c r="DR13" s="624"/>
      <c r="DS13" s="624"/>
      <c r="DT13" s="624"/>
      <c r="DU13" s="624"/>
      <c r="DV13" s="624"/>
      <c r="DW13" s="624"/>
      <c r="DX13" s="624"/>
      <c r="DY13" s="624"/>
      <c r="DZ13" s="624"/>
      <c r="EA13" s="624"/>
      <c r="EB13" s="624"/>
      <c r="EC13" s="633"/>
    </row>
    <row r="14" spans="2:143" ht="11.25" customHeight="1" x14ac:dyDescent="0.15">
      <c r="B14" s="620" t="s">
        <v>264</v>
      </c>
      <c r="C14" s="621"/>
      <c r="D14" s="621"/>
      <c r="E14" s="621"/>
      <c r="F14" s="621"/>
      <c r="G14" s="621"/>
      <c r="H14" s="621"/>
      <c r="I14" s="621"/>
      <c r="J14" s="621"/>
      <c r="K14" s="621"/>
      <c r="L14" s="621"/>
      <c r="M14" s="621"/>
      <c r="N14" s="621"/>
      <c r="O14" s="621"/>
      <c r="P14" s="621"/>
      <c r="Q14" s="622"/>
      <c r="R14" s="623">
        <v>5</v>
      </c>
      <c r="S14" s="624"/>
      <c r="T14" s="624"/>
      <c r="U14" s="624"/>
      <c r="V14" s="624"/>
      <c r="W14" s="624"/>
      <c r="X14" s="624"/>
      <c r="Y14" s="625"/>
      <c r="Z14" s="626">
        <v>0</v>
      </c>
      <c r="AA14" s="626"/>
      <c r="AB14" s="626"/>
      <c r="AC14" s="626"/>
      <c r="AD14" s="627">
        <v>5</v>
      </c>
      <c r="AE14" s="627"/>
      <c r="AF14" s="627"/>
      <c r="AG14" s="627"/>
      <c r="AH14" s="627"/>
      <c r="AI14" s="627"/>
      <c r="AJ14" s="627"/>
      <c r="AK14" s="627"/>
      <c r="AL14" s="628">
        <v>0</v>
      </c>
      <c r="AM14" s="629"/>
      <c r="AN14" s="629"/>
      <c r="AO14" s="630"/>
      <c r="AP14" s="620" t="s">
        <v>265</v>
      </c>
      <c r="AQ14" s="621"/>
      <c r="AR14" s="621"/>
      <c r="AS14" s="621"/>
      <c r="AT14" s="621"/>
      <c r="AU14" s="621"/>
      <c r="AV14" s="621"/>
      <c r="AW14" s="621"/>
      <c r="AX14" s="621"/>
      <c r="AY14" s="621"/>
      <c r="AZ14" s="621"/>
      <c r="BA14" s="621"/>
      <c r="BB14" s="621"/>
      <c r="BC14" s="621"/>
      <c r="BD14" s="621"/>
      <c r="BE14" s="621"/>
      <c r="BF14" s="622"/>
      <c r="BG14" s="623">
        <v>223469</v>
      </c>
      <c r="BH14" s="624"/>
      <c r="BI14" s="624"/>
      <c r="BJ14" s="624"/>
      <c r="BK14" s="624"/>
      <c r="BL14" s="624"/>
      <c r="BM14" s="624"/>
      <c r="BN14" s="625"/>
      <c r="BO14" s="626">
        <v>1.8</v>
      </c>
      <c r="BP14" s="626"/>
      <c r="BQ14" s="626"/>
      <c r="BR14" s="626"/>
      <c r="BS14" s="627" t="s">
        <v>241</v>
      </c>
      <c r="BT14" s="627"/>
      <c r="BU14" s="627"/>
      <c r="BV14" s="627"/>
      <c r="BW14" s="627"/>
      <c r="BX14" s="627"/>
      <c r="BY14" s="627"/>
      <c r="BZ14" s="627"/>
      <c r="CA14" s="627"/>
      <c r="CB14" s="631"/>
      <c r="CD14" s="620" t="s">
        <v>266</v>
      </c>
      <c r="CE14" s="621"/>
      <c r="CF14" s="621"/>
      <c r="CG14" s="621"/>
      <c r="CH14" s="621"/>
      <c r="CI14" s="621"/>
      <c r="CJ14" s="621"/>
      <c r="CK14" s="621"/>
      <c r="CL14" s="621"/>
      <c r="CM14" s="621"/>
      <c r="CN14" s="621"/>
      <c r="CO14" s="621"/>
      <c r="CP14" s="621"/>
      <c r="CQ14" s="622"/>
      <c r="CR14" s="623">
        <v>1235321</v>
      </c>
      <c r="CS14" s="624"/>
      <c r="CT14" s="624"/>
      <c r="CU14" s="624"/>
      <c r="CV14" s="624"/>
      <c r="CW14" s="624"/>
      <c r="CX14" s="624"/>
      <c r="CY14" s="625"/>
      <c r="CZ14" s="626">
        <v>3.5</v>
      </c>
      <c r="DA14" s="626"/>
      <c r="DB14" s="626"/>
      <c r="DC14" s="626"/>
      <c r="DD14" s="632">
        <v>199159</v>
      </c>
      <c r="DE14" s="624"/>
      <c r="DF14" s="624"/>
      <c r="DG14" s="624"/>
      <c r="DH14" s="624"/>
      <c r="DI14" s="624"/>
      <c r="DJ14" s="624"/>
      <c r="DK14" s="624"/>
      <c r="DL14" s="624"/>
      <c r="DM14" s="624"/>
      <c r="DN14" s="624"/>
      <c r="DO14" s="624"/>
      <c r="DP14" s="625"/>
      <c r="DQ14" s="632">
        <v>1019499</v>
      </c>
      <c r="DR14" s="624"/>
      <c r="DS14" s="624"/>
      <c r="DT14" s="624"/>
      <c r="DU14" s="624"/>
      <c r="DV14" s="624"/>
      <c r="DW14" s="624"/>
      <c r="DX14" s="624"/>
      <c r="DY14" s="624"/>
      <c r="DZ14" s="624"/>
      <c r="EA14" s="624"/>
      <c r="EB14" s="624"/>
      <c r="EC14" s="633"/>
    </row>
    <row r="15" spans="2:143" ht="11.25" customHeight="1" x14ac:dyDescent="0.15">
      <c r="B15" s="620" t="s">
        <v>267</v>
      </c>
      <c r="C15" s="621"/>
      <c r="D15" s="621"/>
      <c r="E15" s="621"/>
      <c r="F15" s="621"/>
      <c r="G15" s="621"/>
      <c r="H15" s="621"/>
      <c r="I15" s="621"/>
      <c r="J15" s="621"/>
      <c r="K15" s="621"/>
      <c r="L15" s="621"/>
      <c r="M15" s="621"/>
      <c r="N15" s="621"/>
      <c r="O15" s="621"/>
      <c r="P15" s="621"/>
      <c r="Q15" s="622"/>
      <c r="R15" s="623" t="s">
        <v>241</v>
      </c>
      <c r="S15" s="624"/>
      <c r="T15" s="624"/>
      <c r="U15" s="624"/>
      <c r="V15" s="624"/>
      <c r="W15" s="624"/>
      <c r="X15" s="624"/>
      <c r="Y15" s="625"/>
      <c r="Z15" s="626" t="s">
        <v>185</v>
      </c>
      <c r="AA15" s="626"/>
      <c r="AB15" s="626"/>
      <c r="AC15" s="626"/>
      <c r="AD15" s="627" t="s">
        <v>241</v>
      </c>
      <c r="AE15" s="627"/>
      <c r="AF15" s="627"/>
      <c r="AG15" s="627"/>
      <c r="AH15" s="627"/>
      <c r="AI15" s="627"/>
      <c r="AJ15" s="627"/>
      <c r="AK15" s="627"/>
      <c r="AL15" s="628" t="s">
        <v>241</v>
      </c>
      <c r="AM15" s="629"/>
      <c r="AN15" s="629"/>
      <c r="AO15" s="630"/>
      <c r="AP15" s="620" t="s">
        <v>268</v>
      </c>
      <c r="AQ15" s="621"/>
      <c r="AR15" s="621"/>
      <c r="AS15" s="621"/>
      <c r="AT15" s="621"/>
      <c r="AU15" s="621"/>
      <c r="AV15" s="621"/>
      <c r="AW15" s="621"/>
      <c r="AX15" s="621"/>
      <c r="AY15" s="621"/>
      <c r="AZ15" s="621"/>
      <c r="BA15" s="621"/>
      <c r="BB15" s="621"/>
      <c r="BC15" s="621"/>
      <c r="BD15" s="621"/>
      <c r="BE15" s="621"/>
      <c r="BF15" s="622"/>
      <c r="BG15" s="623">
        <v>601561</v>
      </c>
      <c r="BH15" s="624"/>
      <c r="BI15" s="624"/>
      <c r="BJ15" s="624"/>
      <c r="BK15" s="624"/>
      <c r="BL15" s="624"/>
      <c r="BM15" s="624"/>
      <c r="BN15" s="625"/>
      <c r="BO15" s="626">
        <v>4.9000000000000004</v>
      </c>
      <c r="BP15" s="626"/>
      <c r="BQ15" s="626"/>
      <c r="BR15" s="626"/>
      <c r="BS15" s="627" t="s">
        <v>241</v>
      </c>
      <c r="BT15" s="627"/>
      <c r="BU15" s="627"/>
      <c r="BV15" s="627"/>
      <c r="BW15" s="627"/>
      <c r="BX15" s="627"/>
      <c r="BY15" s="627"/>
      <c r="BZ15" s="627"/>
      <c r="CA15" s="627"/>
      <c r="CB15" s="631"/>
      <c r="CD15" s="620" t="s">
        <v>269</v>
      </c>
      <c r="CE15" s="621"/>
      <c r="CF15" s="621"/>
      <c r="CG15" s="621"/>
      <c r="CH15" s="621"/>
      <c r="CI15" s="621"/>
      <c r="CJ15" s="621"/>
      <c r="CK15" s="621"/>
      <c r="CL15" s="621"/>
      <c r="CM15" s="621"/>
      <c r="CN15" s="621"/>
      <c r="CO15" s="621"/>
      <c r="CP15" s="621"/>
      <c r="CQ15" s="622"/>
      <c r="CR15" s="623">
        <v>4744504</v>
      </c>
      <c r="CS15" s="624"/>
      <c r="CT15" s="624"/>
      <c r="CU15" s="624"/>
      <c r="CV15" s="624"/>
      <c r="CW15" s="624"/>
      <c r="CX15" s="624"/>
      <c r="CY15" s="625"/>
      <c r="CZ15" s="626">
        <v>13.4</v>
      </c>
      <c r="DA15" s="626"/>
      <c r="DB15" s="626"/>
      <c r="DC15" s="626"/>
      <c r="DD15" s="632">
        <v>903814</v>
      </c>
      <c r="DE15" s="624"/>
      <c r="DF15" s="624"/>
      <c r="DG15" s="624"/>
      <c r="DH15" s="624"/>
      <c r="DI15" s="624"/>
      <c r="DJ15" s="624"/>
      <c r="DK15" s="624"/>
      <c r="DL15" s="624"/>
      <c r="DM15" s="624"/>
      <c r="DN15" s="624"/>
      <c r="DO15" s="624"/>
      <c r="DP15" s="625"/>
      <c r="DQ15" s="632">
        <v>3017341</v>
      </c>
      <c r="DR15" s="624"/>
      <c r="DS15" s="624"/>
      <c r="DT15" s="624"/>
      <c r="DU15" s="624"/>
      <c r="DV15" s="624"/>
      <c r="DW15" s="624"/>
      <c r="DX15" s="624"/>
      <c r="DY15" s="624"/>
      <c r="DZ15" s="624"/>
      <c r="EA15" s="624"/>
      <c r="EB15" s="624"/>
      <c r="EC15" s="633"/>
    </row>
    <row r="16" spans="2:143" ht="11.25" customHeight="1" x14ac:dyDescent="0.15">
      <c r="B16" s="620" t="s">
        <v>270</v>
      </c>
      <c r="C16" s="621"/>
      <c r="D16" s="621"/>
      <c r="E16" s="621"/>
      <c r="F16" s="621"/>
      <c r="G16" s="621"/>
      <c r="H16" s="621"/>
      <c r="I16" s="621"/>
      <c r="J16" s="621"/>
      <c r="K16" s="621"/>
      <c r="L16" s="621"/>
      <c r="M16" s="621"/>
      <c r="N16" s="621"/>
      <c r="O16" s="621"/>
      <c r="P16" s="621"/>
      <c r="Q16" s="622"/>
      <c r="R16" s="623">
        <v>24470</v>
      </c>
      <c r="S16" s="624"/>
      <c r="T16" s="624"/>
      <c r="U16" s="624"/>
      <c r="V16" s="624"/>
      <c r="W16" s="624"/>
      <c r="X16" s="624"/>
      <c r="Y16" s="625"/>
      <c r="Z16" s="626">
        <v>0.1</v>
      </c>
      <c r="AA16" s="626"/>
      <c r="AB16" s="626"/>
      <c r="AC16" s="626"/>
      <c r="AD16" s="627">
        <v>24470</v>
      </c>
      <c r="AE16" s="627"/>
      <c r="AF16" s="627"/>
      <c r="AG16" s="627"/>
      <c r="AH16" s="627"/>
      <c r="AI16" s="627"/>
      <c r="AJ16" s="627"/>
      <c r="AK16" s="627"/>
      <c r="AL16" s="628">
        <v>0.1</v>
      </c>
      <c r="AM16" s="629"/>
      <c r="AN16" s="629"/>
      <c r="AO16" s="630"/>
      <c r="AP16" s="620" t="s">
        <v>271</v>
      </c>
      <c r="AQ16" s="621"/>
      <c r="AR16" s="621"/>
      <c r="AS16" s="621"/>
      <c r="AT16" s="621"/>
      <c r="AU16" s="621"/>
      <c r="AV16" s="621"/>
      <c r="AW16" s="621"/>
      <c r="AX16" s="621"/>
      <c r="AY16" s="621"/>
      <c r="AZ16" s="621"/>
      <c r="BA16" s="621"/>
      <c r="BB16" s="621"/>
      <c r="BC16" s="621"/>
      <c r="BD16" s="621"/>
      <c r="BE16" s="621"/>
      <c r="BF16" s="622"/>
      <c r="BG16" s="623" t="s">
        <v>241</v>
      </c>
      <c r="BH16" s="624"/>
      <c r="BI16" s="624"/>
      <c r="BJ16" s="624"/>
      <c r="BK16" s="624"/>
      <c r="BL16" s="624"/>
      <c r="BM16" s="624"/>
      <c r="BN16" s="625"/>
      <c r="BO16" s="626" t="s">
        <v>241</v>
      </c>
      <c r="BP16" s="626"/>
      <c r="BQ16" s="626"/>
      <c r="BR16" s="626"/>
      <c r="BS16" s="627" t="s">
        <v>250</v>
      </c>
      <c r="BT16" s="627"/>
      <c r="BU16" s="627"/>
      <c r="BV16" s="627"/>
      <c r="BW16" s="627"/>
      <c r="BX16" s="627"/>
      <c r="BY16" s="627"/>
      <c r="BZ16" s="627"/>
      <c r="CA16" s="627"/>
      <c r="CB16" s="631"/>
      <c r="CD16" s="620" t="s">
        <v>272</v>
      </c>
      <c r="CE16" s="621"/>
      <c r="CF16" s="621"/>
      <c r="CG16" s="621"/>
      <c r="CH16" s="621"/>
      <c r="CI16" s="621"/>
      <c r="CJ16" s="621"/>
      <c r="CK16" s="621"/>
      <c r="CL16" s="621"/>
      <c r="CM16" s="621"/>
      <c r="CN16" s="621"/>
      <c r="CO16" s="621"/>
      <c r="CP16" s="621"/>
      <c r="CQ16" s="622"/>
      <c r="CR16" s="623">
        <v>169687</v>
      </c>
      <c r="CS16" s="624"/>
      <c r="CT16" s="624"/>
      <c r="CU16" s="624"/>
      <c r="CV16" s="624"/>
      <c r="CW16" s="624"/>
      <c r="CX16" s="624"/>
      <c r="CY16" s="625"/>
      <c r="CZ16" s="626">
        <v>0.5</v>
      </c>
      <c r="DA16" s="626"/>
      <c r="DB16" s="626"/>
      <c r="DC16" s="626"/>
      <c r="DD16" s="632" t="s">
        <v>185</v>
      </c>
      <c r="DE16" s="624"/>
      <c r="DF16" s="624"/>
      <c r="DG16" s="624"/>
      <c r="DH16" s="624"/>
      <c r="DI16" s="624"/>
      <c r="DJ16" s="624"/>
      <c r="DK16" s="624"/>
      <c r="DL16" s="624"/>
      <c r="DM16" s="624"/>
      <c r="DN16" s="624"/>
      <c r="DO16" s="624"/>
      <c r="DP16" s="625"/>
      <c r="DQ16" s="632">
        <v>5157</v>
      </c>
      <c r="DR16" s="624"/>
      <c r="DS16" s="624"/>
      <c r="DT16" s="624"/>
      <c r="DU16" s="624"/>
      <c r="DV16" s="624"/>
      <c r="DW16" s="624"/>
      <c r="DX16" s="624"/>
      <c r="DY16" s="624"/>
      <c r="DZ16" s="624"/>
      <c r="EA16" s="624"/>
      <c r="EB16" s="624"/>
      <c r="EC16" s="633"/>
    </row>
    <row r="17" spans="2:133" ht="11.25" customHeight="1" x14ac:dyDescent="0.15">
      <c r="B17" s="620" t="s">
        <v>273</v>
      </c>
      <c r="C17" s="621"/>
      <c r="D17" s="621"/>
      <c r="E17" s="621"/>
      <c r="F17" s="621"/>
      <c r="G17" s="621"/>
      <c r="H17" s="621"/>
      <c r="I17" s="621"/>
      <c r="J17" s="621"/>
      <c r="K17" s="621"/>
      <c r="L17" s="621"/>
      <c r="M17" s="621"/>
      <c r="N17" s="621"/>
      <c r="O17" s="621"/>
      <c r="P17" s="621"/>
      <c r="Q17" s="622"/>
      <c r="R17" s="623">
        <v>160563</v>
      </c>
      <c r="S17" s="624"/>
      <c r="T17" s="624"/>
      <c r="U17" s="624"/>
      <c r="V17" s="624"/>
      <c r="W17" s="624"/>
      <c r="X17" s="624"/>
      <c r="Y17" s="625"/>
      <c r="Z17" s="626">
        <v>0.4</v>
      </c>
      <c r="AA17" s="626"/>
      <c r="AB17" s="626"/>
      <c r="AC17" s="626"/>
      <c r="AD17" s="627">
        <v>160563</v>
      </c>
      <c r="AE17" s="627"/>
      <c r="AF17" s="627"/>
      <c r="AG17" s="627"/>
      <c r="AH17" s="627"/>
      <c r="AI17" s="627"/>
      <c r="AJ17" s="627"/>
      <c r="AK17" s="627"/>
      <c r="AL17" s="628">
        <v>0.9</v>
      </c>
      <c r="AM17" s="629"/>
      <c r="AN17" s="629"/>
      <c r="AO17" s="630"/>
      <c r="AP17" s="620" t="s">
        <v>274</v>
      </c>
      <c r="AQ17" s="621"/>
      <c r="AR17" s="621"/>
      <c r="AS17" s="621"/>
      <c r="AT17" s="621"/>
      <c r="AU17" s="621"/>
      <c r="AV17" s="621"/>
      <c r="AW17" s="621"/>
      <c r="AX17" s="621"/>
      <c r="AY17" s="621"/>
      <c r="AZ17" s="621"/>
      <c r="BA17" s="621"/>
      <c r="BB17" s="621"/>
      <c r="BC17" s="621"/>
      <c r="BD17" s="621"/>
      <c r="BE17" s="621"/>
      <c r="BF17" s="622"/>
      <c r="BG17" s="623" t="s">
        <v>185</v>
      </c>
      <c r="BH17" s="624"/>
      <c r="BI17" s="624"/>
      <c r="BJ17" s="624"/>
      <c r="BK17" s="624"/>
      <c r="BL17" s="624"/>
      <c r="BM17" s="624"/>
      <c r="BN17" s="625"/>
      <c r="BO17" s="626" t="s">
        <v>241</v>
      </c>
      <c r="BP17" s="626"/>
      <c r="BQ17" s="626"/>
      <c r="BR17" s="626"/>
      <c r="BS17" s="627" t="s">
        <v>250</v>
      </c>
      <c r="BT17" s="627"/>
      <c r="BU17" s="627"/>
      <c r="BV17" s="627"/>
      <c r="BW17" s="627"/>
      <c r="BX17" s="627"/>
      <c r="BY17" s="627"/>
      <c r="BZ17" s="627"/>
      <c r="CA17" s="627"/>
      <c r="CB17" s="631"/>
      <c r="CD17" s="620" t="s">
        <v>275</v>
      </c>
      <c r="CE17" s="621"/>
      <c r="CF17" s="621"/>
      <c r="CG17" s="621"/>
      <c r="CH17" s="621"/>
      <c r="CI17" s="621"/>
      <c r="CJ17" s="621"/>
      <c r="CK17" s="621"/>
      <c r="CL17" s="621"/>
      <c r="CM17" s="621"/>
      <c r="CN17" s="621"/>
      <c r="CO17" s="621"/>
      <c r="CP17" s="621"/>
      <c r="CQ17" s="622"/>
      <c r="CR17" s="623">
        <v>3218076</v>
      </c>
      <c r="CS17" s="624"/>
      <c r="CT17" s="624"/>
      <c r="CU17" s="624"/>
      <c r="CV17" s="624"/>
      <c r="CW17" s="624"/>
      <c r="CX17" s="624"/>
      <c r="CY17" s="625"/>
      <c r="CZ17" s="626">
        <v>9.1</v>
      </c>
      <c r="DA17" s="626"/>
      <c r="DB17" s="626"/>
      <c r="DC17" s="626"/>
      <c r="DD17" s="632" t="s">
        <v>250</v>
      </c>
      <c r="DE17" s="624"/>
      <c r="DF17" s="624"/>
      <c r="DG17" s="624"/>
      <c r="DH17" s="624"/>
      <c r="DI17" s="624"/>
      <c r="DJ17" s="624"/>
      <c r="DK17" s="624"/>
      <c r="DL17" s="624"/>
      <c r="DM17" s="624"/>
      <c r="DN17" s="624"/>
      <c r="DO17" s="624"/>
      <c r="DP17" s="625"/>
      <c r="DQ17" s="632">
        <v>2877257</v>
      </c>
      <c r="DR17" s="624"/>
      <c r="DS17" s="624"/>
      <c r="DT17" s="624"/>
      <c r="DU17" s="624"/>
      <c r="DV17" s="624"/>
      <c r="DW17" s="624"/>
      <c r="DX17" s="624"/>
      <c r="DY17" s="624"/>
      <c r="DZ17" s="624"/>
      <c r="EA17" s="624"/>
      <c r="EB17" s="624"/>
      <c r="EC17" s="633"/>
    </row>
    <row r="18" spans="2:133" ht="11.25" customHeight="1" x14ac:dyDescent="0.15">
      <c r="B18" s="620" t="s">
        <v>276</v>
      </c>
      <c r="C18" s="621"/>
      <c r="D18" s="621"/>
      <c r="E18" s="621"/>
      <c r="F18" s="621"/>
      <c r="G18" s="621"/>
      <c r="H18" s="621"/>
      <c r="I18" s="621"/>
      <c r="J18" s="621"/>
      <c r="K18" s="621"/>
      <c r="L18" s="621"/>
      <c r="M18" s="621"/>
      <c r="N18" s="621"/>
      <c r="O18" s="621"/>
      <c r="P18" s="621"/>
      <c r="Q18" s="622"/>
      <c r="R18" s="623">
        <v>152025</v>
      </c>
      <c r="S18" s="624"/>
      <c r="T18" s="624"/>
      <c r="U18" s="624"/>
      <c r="V18" s="624"/>
      <c r="W18" s="624"/>
      <c r="X18" s="624"/>
      <c r="Y18" s="625"/>
      <c r="Z18" s="626">
        <v>0.4</v>
      </c>
      <c r="AA18" s="626"/>
      <c r="AB18" s="626"/>
      <c r="AC18" s="626"/>
      <c r="AD18" s="627">
        <v>152025</v>
      </c>
      <c r="AE18" s="627"/>
      <c r="AF18" s="627"/>
      <c r="AG18" s="627"/>
      <c r="AH18" s="627"/>
      <c r="AI18" s="627"/>
      <c r="AJ18" s="627"/>
      <c r="AK18" s="627"/>
      <c r="AL18" s="628">
        <v>0.9</v>
      </c>
      <c r="AM18" s="629"/>
      <c r="AN18" s="629"/>
      <c r="AO18" s="630"/>
      <c r="AP18" s="620" t="s">
        <v>277</v>
      </c>
      <c r="AQ18" s="621"/>
      <c r="AR18" s="621"/>
      <c r="AS18" s="621"/>
      <c r="AT18" s="621"/>
      <c r="AU18" s="621"/>
      <c r="AV18" s="621"/>
      <c r="AW18" s="621"/>
      <c r="AX18" s="621"/>
      <c r="AY18" s="621"/>
      <c r="AZ18" s="621"/>
      <c r="BA18" s="621"/>
      <c r="BB18" s="621"/>
      <c r="BC18" s="621"/>
      <c r="BD18" s="621"/>
      <c r="BE18" s="621"/>
      <c r="BF18" s="622"/>
      <c r="BG18" s="623" t="s">
        <v>241</v>
      </c>
      <c r="BH18" s="624"/>
      <c r="BI18" s="624"/>
      <c r="BJ18" s="624"/>
      <c r="BK18" s="624"/>
      <c r="BL18" s="624"/>
      <c r="BM18" s="624"/>
      <c r="BN18" s="625"/>
      <c r="BO18" s="626" t="s">
        <v>241</v>
      </c>
      <c r="BP18" s="626"/>
      <c r="BQ18" s="626"/>
      <c r="BR18" s="626"/>
      <c r="BS18" s="627" t="s">
        <v>241</v>
      </c>
      <c r="BT18" s="627"/>
      <c r="BU18" s="627"/>
      <c r="BV18" s="627"/>
      <c r="BW18" s="627"/>
      <c r="BX18" s="627"/>
      <c r="BY18" s="627"/>
      <c r="BZ18" s="627"/>
      <c r="CA18" s="627"/>
      <c r="CB18" s="631"/>
      <c r="CD18" s="620" t="s">
        <v>278</v>
      </c>
      <c r="CE18" s="621"/>
      <c r="CF18" s="621"/>
      <c r="CG18" s="621"/>
      <c r="CH18" s="621"/>
      <c r="CI18" s="621"/>
      <c r="CJ18" s="621"/>
      <c r="CK18" s="621"/>
      <c r="CL18" s="621"/>
      <c r="CM18" s="621"/>
      <c r="CN18" s="621"/>
      <c r="CO18" s="621"/>
      <c r="CP18" s="621"/>
      <c r="CQ18" s="622"/>
      <c r="CR18" s="623" t="s">
        <v>241</v>
      </c>
      <c r="CS18" s="624"/>
      <c r="CT18" s="624"/>
      <c r="CU18" s="624"/>
      <c r="CV18" s="624"/>
      <c r="CW18" s="624"/>
      <c r="CX18" s="624"/>
      <c r="CY18" s="625"/>
      <c r="CZ18" s="626" t="s">
        <v>185</v>
      </c>
      <c r="DA18" s="626"/>
      <c r="DB18" s="626"/>
      <c r="DC18" s="626"/>
      <c r="DD18" s="632" t="s">
        <v>241</v>
      </c>
      <c r="DE18" s="624"/>
      <c r="DF18" s="624"/>
      <c r="DG18" s="624"/>
      <c r="DH18" s="624"/>
      <c r="DI18" s="624"/>
      <c r="DJ18" s="624"/>
      <c r="DK18" s="624"/>
      <c r="DL18" s="624"/>
      <c r="DM18" s="624"/>
      <c r="DN18" s="624"/>
      <c r="DO18" s="624"/>
      <c r="DP18" s="625"/>
      <c r="DQ18" s="632" t="s">
        <v>250</v>
      </c>
      <c r="DR18" s="624"/>
      <c r="DS18" s="624"/>
      <c r="DT18" s="624"/>
      <c r="DU18" s="624"/>
      <c r="DV18" s="624"/>
      <c r="DW18" s="624"/>
      <c r="DX18" s="624"/>
      <c r="DY18" s="624"/>
      <c r="DZ18" s="624"/>
      <c r="EA18" s="624"/>
      <c r="EB18" s="624"/>
      <c r="EC18" s="633"/>
    </row>
    <row r="19" spans="2:133" ht="11.25" customHeight="1" x14ac:dyDescent="0.15">
      <c r="B19" s="620" t="s">
        <v>279</v>
      </c>
      <c r="C19" s="621"/>
      <c r="D19" s="621"/>
      <c r="E19" s="621"/>
      <c r="F19" s="621"/>
      <c r="G19" s="621"/>
      <c r="H19" s="621"/>
      <c r="I19" s="621"/>
      <c r="J19" s="621"/>
      <c r="K19" s="621"/>
      <c r="L19" s="621"/>
      <c r="M19" s="621"/>
      <c r="N19" s="621"/>
      <c r="O19" s="621"/>
      <c r="P19" s="621"/>
      <c r="Q19" s="622"/>
      <c r="R19" s="623">
        <v>150598</v>
      </c>
      <c r="S19" s="624"/>
      <c r="T19" s="624"/>
      <c r="U19" s="624"/>
      <c r="V19" s="624"/>
      <c r="W19" s="624"/>
      <c r="X19" s="624"/>
      <c r="Y19" s="625"/>
      <c r="Z19" s="626">
        <v>0.4</v>
      </c>
      <c r="AA19" s="626"/>
      <c r="AB19" s="626"/>
      <c r="AC19" s="626"/>
      <c r="AD19" s="627">
        <v>150598</v>
      </c>
      <c r="AE19" s="627"/>
      <c r="AF19" s="627"/>
      <c r="AG19" s="627"/>
      <c r="AH19" s="627"/>
      <c r="AI19" s="627"/>
      <c r="AJ19" s="627"/>
      <c r="AK19" s="627"/>
      <c r="AL19" s="628">
        <v>0.9</v>
      </c>
      <c r="AM19" s="629"/>
      <c r="AN19" s="629"/>
      <c r="AO19" s="630"/>
      <c r="AP19" s="620" t="s">
        <v>280</v>
      </c>
      <c r="AQ19" s="621"/>
      <c r="AR19" s="621"/>
      <c r="AS19" s="621"/>
      <c r="AT19" s="621"/>
      <c r="AU19" s="621"/>
      <c r="AV19" s="621"/>
      <c r="AW19" s="621"/>
      <c r="AX19" s="621"/>
      <c r="AY19" s="621"/>
      <c r="AZ19" s="621"/>
      <c r="BA19" s="621"/>
      <c r="BB19" s="621"/>
      <c r="BC19" s="621"/>
      <c r="BD19" s="621"/>
      <c r="BE19" s="621"/>
      <c r="BF19" s="622"/>
      <c r="BG19" s="623">
        <v>913810</v>
      </c>
      <c r="BH19" s="624"/>
      <c r="BI19" s="624"/>
      <c r="BJ19" s="624"/>
      <c r="BK19" s="624"/>
      <c r="BL19" s="624"/>
      <c r="BM19" s="624"/>
      <c r="BN19" s="625"/>
      <c r="BO19" s="626">
        <v>7.5</v>
      </c>
      <c r="BP19" s="626"/>
      <c r="BQ19" s="626"/>
      <c r="BR19" s="626"/>
      <c r="BS19" s="627" t="s">
        <v>241</v>
      </c>
      <c r="BT19" s="627"/>
      <c r="BU19" s="627"/>
      <c r="BV19" s="627"/>
      <c r="BW19" s="627"/>
      <c r="BX19" s="627"/>
      <c r="BY19" s="627"/>
      <c r="BZ19" s="627"/>
      <c r="CA19" s="627"/>
      <c r="CB19" s="631"/>
      <c r="CD19" s="620" t="s">
        <v>281</v>
      </c>
      <c r="CE19" s="621"/>
      <c r="CF19" s="621"/>
      <c r="CG19" s="621"/>
      <c r="CH19" s="621"/>
      <c r="CI19" s="621"/>
      <c r="CJ19" s="621"/>
      <c r="CK19" s="621"/>
      <c r="CL19" s="621"/>
      <c r="CM19" s="621"/>
      <c r="CN19" s="621"/>
      <c r="CO19" s="621"/>
      <c r="CP19" s="621"/>
      <c r="CQ19" s="622"/>
      <c r="CR19" s="623" t="s">
        <v>241</v>
      </c>
      <c r="CS19" s="624"/>
      <c r="CT19" s="624"/>
      <c r="CU19" s="624"/>
      <c r="CV19" s="624"/>
      <c r="CW19" s="624"/>
      <c r="CX19" s="624"/>
      <c r="CY19" s="625"/>
      <c r="CZ19" s="626" t="s">
        <v>241</v>
      </c>
      <c r="DA19" s="626"/>
      <c r="DB19" s="626"/>
      <c r="DC19" s="626"/>
      <c r="DD19" s="632" t="s">
        <v>241</v>
      </c>
      <c r="DE19" s="624"/>
      <c r="DF19" s="624"/>
      <c r="DG19" s="624"/>
      <c r="DH19" s="624"/>
      <c r="DI19" s="624"/>
      <c r="DJ19" s="624"/>
      <c r="DK19" s="624"/>
      <c r="DL19" s="624"/>
      <c r="DM19" s="624"/>
      <c r="DN19" s="624"/>
      <c r="DO19" s="624"/>
      <c r="DP19" s="625"/>
      <c r="DQ19" s="632" t="s">
        <v>241</v>
      </c>
      <c r="DR19" s="624"/>
      <c r="DS19" s="624"/>
      <c r="DT19" s="624"/>
      <c r="DU19" s="624"/>
      <c r="DV19" s="624"/>
      <c r="DW19" s="624"/>
      <c r="DX19" s="624"/>
      <c r="DY19" s="624"/>
      <c r="DZ19" s="624"/>
      <c r="EA19" s="624"/>
      <c r="EB19" s="624"/>
      <c r="EC19" s="633"/>
    </row>
    <row r="20" spans="2:133" ht="11.25" customHeight="1" x14ac:dyDescent="0.15">
      <c r="B20" s="636" t="s">
        <v>282</v>
      </c>
      <c r="C20" s="637"/>
      <c r="D20" s="637"/>
      <c r="E20" s="637"/>
      <c r="F20" s="637"/>
      <c r="G20" s="637"/>
      <c r="H20" s="637"/>
      <c r="I20" s="637"/>
      <c r="J20" s="637"/>
      <c r="K20" s="637"/>
      <c r="L20" s="637"/>
      <c r="M20" s="637"/>
      <c r="N20" s="637"/>
      <c r="O20" s="637"/>
      <c r="P20" s="637"/>
      <c r="Q20" s="638"/>
      <c r="R20" s="623">
        <v>1427</v>
      </c>
      <c r="S20" s="624"/>
      <c r="T20" s="624"/>
      <c r="U20" s="624"/>
      <c r="V20" s="624"/>
      <c r="W20" s="624"/>
      <c r="X20" s="624"/>
      <c r="Y20" s="625"/>
      <c r="Z20" s="626">
        <v>0</v>
      </c>
      <c r="AA20" s="626"/>
      <c r="AB20" s="626"/>
      <c r="AC20" s="626"/>
      <c r="AD20" s="627">
        <v>1427</v>
      </c>
      <c r="AE20" s="627"/>
      <c r="AF20" s="627"/>
      <c r="AG20" s="627"/>
      <c r="AH20" s="627"/>
      <c r="AI20" s="627"/>
      <c r="AJ20" s="627"/>
      <c r="AK20" s="627"/>
      <c r="AL20" s="628">
        <v>0</v>
      </c>
      <c r="AM20" s="629"/>
      <c r="AN20" s="629"/>
      <c r="AO20" s="630"/>
      <c r="AP20" s="620" t="s">
        <v>283</v>
      </c>
      <c r="AQ20" s="621"/>
      <c r="AR20" s="621"/>
      <c r="AS20" s="621"/>
      <c r="AT20" s="621"/>
      <c r="AU20" s="621"/>
      <c r="AV20" s="621"/>
      <c r="AW20" s="621"/>
      <c r="AX20" s="621"/>
      <c r="AY20" s="621"/>
      <c r="AZ20" s="621"/>
      <c r="BA20" s="621"/>
      <c r="BB20" s="621"/>
      <c r="BC20" s="621"/>
      <c r="BD20" s="621"/>
      <c r="BE20" s="621"/>
      <c r="BF20" s="622"/>
      <c r="BG20" s="623">
        <v>913810</v>
      </c>
      <c r="BH20" s="624"/>
      <c r="BI20" s="624"/>
      <c r="BJ20" s="624"/>
      <c r="BK20" s="624"/>
      <c r="BL20" s="624"/>
      <c r="BM20" s="624"/>
      <c r="BN20" s="625"/>
      <c r="BO20" s="626">
        <v>7.5</v>
      </c>
      <c r="BP20" s="626"/>
      <c r="BQ20" s="626"/>
      <c r="BR20" s="626"/>
      <c r="BS20" s="627" t="s">
        <v>241</v>
      </c>
      <c r="BT20" s="627"/>
      <c r="BU20" s="627"/>
      <c r="BV20" s="627"/>
      <c r="BW20" s="627"/>
      <c r="BX20" s="627"/>
      <c r="BY20" s="627"/>
      <c r="BZ20" s="627"/>
      <c r="CA20" s="627"/>
      <c r="CB20" s="631"/>
      <c r="CD20" s="620" t="s">
        <v>284</v>
      </c>
      <c r="CE20" s="621"/>
      <c r="CF20" s="621"/>
      <c r="CG20" s="621"/>
      <c r="CH20" s="621"/>
      <c r="CI20" s="621"/>
      <c r="CJ20" s="621"/>
      <c r="CK20" s="621"/>
      <c r="CL20" s="621"/>
      <c r="CM20" s="621"/>
      <c r="CN20" s="621"/>
      <c r="CO20" s="621"/>
      <c r="CP20" s="621"/>
      <c r="CQ20" s="622"/>
      <c r="CR20" s="623">
        <v>35437301</v>
      </c>
      <c r="CS20" s="624"/>
      <c r="CT20" s="624"/>
      <c r="CU20" s="624"/>
      <c r="CV20" s="624"/>
      <c r="CW20" s="624"/>
      <c r="CX20" s="624"/>
      <c r="CY20" s="625"/>
      <c r="CZ20" s="626">
        <v>100</v>
      </c>
      <c r="DA20" s="626"/>
      <c r="DB20" s="626"/>
      <c r="DC20" s="626"/>
      <c r="DD20" s="632">
        <v>4576092</v>
      </c>
      <c r="DE20" s="624"/>
      <c r="DF20" s="624"/>
      <c r="DG20" s="624"/>
      <c r="DH20" s="624"/>
      <c r="DI20" s="624"/>
      <c r="DJ20" s="624"/>
      <c r="DK20" s="624"/>
      <c r="DL20" s="624"/>
      <c r="DM20" s="624"/>
      <c r="DN20" s="624"/>
      <c r="DO20" s="624"/>
      <c r="DP20" s="625"/>
      <c r="DQ20" s="632">
        <v>20456788</v>
      </c>
      <c r="DR20" s="624"/>
      <c r="DS20" s="624"/>
      <c r="DT20" s="624"/>
      <c r="DU20" s="624"/>
      <c r="DV20" s="624"/>
      <c r="DW20" s="624"/>
      <c r="DX20" s="624"/>
      <c r="DY20" s="624"/>
      <c r="DZ20" s="624"/>
      <c r="EA20" s="624"/>
      <c r="EB20" s="624"/>
      <c r="EC20" s="633"/>
    </row>
    <row r="21" spans="2:133" ht="11.25" customHeight="1" x14ac:dyDescent="0.15">
      <c r="B21" s="620" t="s">
        <v>285</v>
      </c>
      <c r="C21" s="621"/>
      <c r="D21" s="621"/>
      <c r="E21" s="621"/>
      <c r="F21" s="621"/>
      <c r="G21" s="621"/>
      <c r="H21" s="621"/>
      <c r="I21" s="621"/>
      <c r="J21" s="621"/>
      <c r="K21" s="621"/>
      <c r="L21" s="621"/>
      <c r="M21" s="621"/>
      <c r="N21" s="621"/>
      <c r="O21" s="621"/>
      <c r="P21" s="621"/>
      <c r="Q21" s="622"/>
      <c r="R21" s="623">
        <v>3516010</v>
      </c>
      <c r="S21" s="624"/>
      <c r="T21" s="624"/>
      <c r="U21" s="624"/>
      <c r="V21" s="624"/>
      <c r="W21" s="624"/>
      <c r="X21" s="624"/>
      <c r="Y21" s="625"/>
      <c r="Z21" s="626">
        <v>9.5</v>
      </c>
      <c r="AA21" s="626"/>
      <c r="AB21" s="626"/>
      <c r="AC21" s="626"/>
      <c r="AD21" s="627">
        <v>2784278</v>
      </c>
      <c r="AE21" s="627"/>
      <c r="AF21" s="627"/>
      <c r="AG21" s="627"/>
      <c r="AH21" s="627"/>
      <c r="AI21" s="627"/>
      <c r="AJ21" s="627"/>
      <c r="AK21" s="627"/>
      <c r="AL21" s="628">
        <v>16.399999999999999</v>
      </c>
      <c r="AM21" s="629"/>
      <c r="AN21" s="629"/>
      <c r="AO21" s="630"/>
      <c r="AP21" s="620" t="s">
        <v>286</v>
      </c>
      <c r="AQ21" s="639"/>
      <c r="AR21" s="639"/>
      <c r="AS21" s="639"/>
      <c r="AT21" s="639"/>
      <c r="AU21" s="639"/>
      <c r="AV21" s="639"/>
      <c r="AW21" s="639"/>
      <c r="AX21" s="639"/>
      <c r="AY21" s="639"/>
      <c r="AZ21" s="639"/>
      <c r="BA21" s="639"/>
      <c r="BB21" s="639"/>
      <c r="BC21" s="639"/>
      <c r="BD21" s="639"/>
      <c r="BE21" s="639"/>
      <c r="BF21" s="640"/>
      <c r="BG21" s="623">
        <v>13687</v>
      </c>
      <c r="BH21" s="624"/>
      <c r="BI21" s="624"/>
      <c r="BJ21" s="624"/>
      <c r="BK21" s="624"/>
      <c r="BL21" s="624"/>
      <c r="BM21" s="624"/>
      <c r="BN21" s="625"/>
      <c r="BO21" s="626">
        <v>0.1</v>
      </c>
      <c r="BP21" s="626"/>
      <c r="BQ21" s="626"/>
      <c r="BR21" s="626"/>
      <c r="BS21" s="627" t="s">
        <v>241</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287</v>
      </c>
      <c r="C22" s="621"/>
      <c r="D22" s="621"/>
      <c r="E22" s="621"/>
      <c r="F22" s="621"/>
      <c r="G22" s="621"/>
      <c r="H22" s="621"/>
      <c r="I22" s="621"/>
      <c r="J22" s="621"/>
      <c r="K22" s="621"/>
      <c r="L22" s="621"/>
      <c r="M22" s="621"/>
      <c r="N22" s="621"/>
      <c r="O22" s="621"/>
      <c r="P22" s="621"/>
      <c r="Q22" s="622"/>
      <c r="R22" s="623">
        <v>2784278</v>
      </c>
      <c r="S22" s="624"/>
      <c r="T22" s="624"/>
      <c r="U22" s="624"/>
      <c r="V22" s="624"/>
      <c r="W22" s="624"/>
      <c r="X22" s="624"/>
      <c r="Y22" s="625"/>
      <c r="Z22" s="626">
        <v>7.5</v>
      </c>
      <c r="AA22" s="626"/>
      <c r="AB22" s="626"/>
      <c r="AC22" s="626"/>
      <c r="AD22" s="627">
        <v>2784278</v>
      </c>
      <c r="AE22" s="627"/>
      <c r="AF22" s="627"/>
      <c r="AG22" s="627"/>
      <c r="AH22" s="627"/>
      <c r="AI22" s="627"/>
      <c r="AJ22" s="627"/>
      <c r="AK22" s="627"/>
      <c r="AL22" s="628">
        <v>16.399999999999999</v>
      </c>
      <c r="AM22" s="629"/>
      <c r="AN22" s="629"/>
      <c r="AO22" s="630"/>
      <c r="AP22" s="620" t="s">
        <v>288</v>
      </c>
      <c r="AQ22" s="639"/>
      <c r="AR22" s="639"/>
      <c r="AS22" s="639"/>
      <c r="AT22" s="639"/>
      <c r="AU22" s="639"/>
      <c r="AV22" s="639"/>
      <c r="AW22" s="639"/>
      <c r="AX22" s="639"/>
      <c r="AY22" s="639"/>
      <c r="AZ22" s="639"/>
      <c r="BA22" s="639"/>
      <c r="BB22" s="639"/>
      <c r="BC22" s="639"/>
      <c r="BD22" s="639"/>
      <c r="BE22" s="639"/>
      <c r="BF22" s="640"/>
      <c r="BG22" s="623" t="s">
        <v>185</v>
      </c>
      <c r="BH22" s="624"/>
      <c r="BI22" s="624"/>
      <c r="BJ22" s="624"/>
      <c r="BK22" s="624"/>
      <c r="BL22" s="624"/>
      <c r="BM22" s="624"/>
      <c r="BN22" s="625"/>
      <c r="BO22" s="626" t="s">
        <v>241</v>
      </c>
      <c r="BP22" s="626"/>
      <c r="BQ22" s="626"/>
      <c r="BR22" s="626"/>
      <c r="BS22" s="627" t="s">
        <v>241</v>
      </c>
      <c r="BT22" s="627"/>
      <c r="BU22" s="627"/>
      <c r="BV22" s="627"/>
      <c r="BW22" s="627"/>
      <c r="BX22" s="627"/>
      <c r="BY22" s="627"/>
      <c r="BZ22" s="627"/>
      <c r="CA22" s="627"/>
      <c r="CB22" s="631"/>
      <c r="CD22" s="605" t="s">
        <v>289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290</v>
      </c>
      <c r="C23" s="621"/>
      <c r="D23" s="621"/>
      <c r="E23" s="621"/>
      <c r="F23" s="621"/>
      <c r="G23" s="621"/>
      <c r="H23" s="621"/>
      <c r="I23" s="621"/>
      <c r="J23" s="621"/>
      <c r="K23" s="621"/>
      <c r="L23" s="621"/>
      <c r="M23" s="621"/>
      <c r="N23" s="621"/>
      <c r="O23" s="621"/>
      <c r="P23" s="621"/>
      <c r="Q23" s="622"/>
      <c r="R23" s="623">
        <v>622377</v>
      </c>
      <c r="S23" s="624"/>
      <c r="T23" s="624"/>
      <c r="U23" s="624"/>
      <c r="V23" s="624"/>
      <c r="W23" s="624"/>
      <c r="X23" s="624"/>
      <c r="Y23" s="625"/>
      <c r="Z23" s="626">
        <v>1.7</v>
      </c>
      <c r="AA23" s="626"/>
      <c r="AB23" s="626"/>
      <c r="AC23" s="626"/>
      <c r="AD23" s="627" t="s">
        <v>241</v>
      </c>
      <c r="AE23" s="627"/>
      <c r="AF23" s="627"/>
      <c r="AG23" s="627"/>
      <c r="AH23" s="627"/>
      <c r="AI23" s="627"/>
      <c r="AJ23" s="627"/>
      <c r="AK23" s="627"/>
      <c r="AL23" s="628" t="s">
        <v>241</v>
      </c>
      <c r="AM23" s="629"/>
      <c r="AN23" s="629"/>
      <c r="AO23" s="630"/>
      <c r="AP23" s="620" t="s">
        <v>291</v>
      </c>
      <c r="AQ23" s="639"/>
      <c r="AR23" s="639"/>
      <c r="AS23" s="639"/>
      <c r="AT23" s="639"/>
      <c r="AU23" s="639"/>
      <c r="AV23" s="639"/>
      <c r="AW23" s="639"/>
      <c r="AX23" s="639"/>
      <c r="AY23" s="639"/>
      <c r="AZ23" s="639"/>
      <c r="BA23" s="639"/>
      <c r="BB23" s="639"/>
      <c r="BC23" s="639"/>
      <c r="BD23" s="639"/>
      <c r="BE23" s="639"/>
      <c r="BF23" s="640"/>
      <c r="BG23" s="623">
        <v>900123</v>
      </c>
      <c r="BH23" s="624"/>
      <c r="BI23" s="624"/>
      <c r="BJ23" s="624"/>
      <c r="BK23" s="624"/>
      <c r="BL23" s="624"/>
      <c r="BM23" s="624"/>
      <c r="BN23" s="625"/>
      <c r="BO23" s="626">
        <v>7.4</v>
      </c>
      <c r="BP23" s="626"/>
      <c r="BQ23" s="626"/>
      <c r="BR23" s="626"/>
      <c r="BS23" s="627" t="s">
        <v>241</v>
      </c>
      <c r="BT23" s="627"/>
      <c r="BU23" s="627"/>
      <c r="BV23" s="627"/>
      <c r="BW23" s="627"/>
      <c r="BX23" s="627"/>
      <c r="BY23" s="627"/>
      <c r="BZ23" s="627"/>
      <c r="CA23" s="627"/>
      <c r="CB23" s="631"/>
      <c r="CD23" s="605" t="s">
        <v>229</v>
      </c>
      <c r="CE23" s="606"/>
      <c r="CF23" s="606"/>
      <c r="CG23" s="606"/>
      <c r="CH23" s="606"/>
      <c r="CI23" s="606"/>
      <c r="CJ23" s="606"/>
      <c r="CK23" s="606"/>
      <c r="CL23" s="606"/>
      <c r="CM23" s="606"/>
      <c r="CN23" s="606"/>
      <c r="CO23" s="606"/>
      <c r="CP23" s="606"/>
      <c r="CQ23" s="607"/>
      <c r="CR23" s="605" t="s">
        <v>292</v>
      </c>
      <c r="CS23" s="606"/>
      <c r="CT23" s="606"/>
      <c r="CU23" s="606"/>
      <c r="CV23" s="606"/>
      <c r="CW23" s="606"/>
      <c r="CX23" s="606"/>
      <c r="CY23" s="607"/>
      <c r="CZ23" s="605" t="s">
        <v>293</v>
      </c>
      <c r="DA23" s="606"/>
      <c r="DB23" s="606"/>
      <c r="DC23" s="607"/>
      <c r="DD23" s="605" t="s">
        <v>294</v>
      </c>
      <c r="DE23" s="606"/>
      <c r="DF23" s="606"/>
      <c r="DG23" s="606"/>
      <c r="DH23" s="606"/>
      <c r="DI23" s="606"/>
      <c r="DJ23" s="606"/>
      <c r="DK23" s="607"/>
      <c r="DL23" s="650" t="s">
        <v>295</v>
      </c>
      <c r="DM23" s="651"/>
      <c r="DN23" s="651"/>
      <c r="DO23" s="651"/>
      <c r="DP23" s="651"/>
      <c r="DQ23" s="651"/>
      <c r="DR23" s="651"/>
      <c r="DS23" s="651"/>
      <c r="DT23" s="651"/>
      <c r="DU23" s="651"/>
      <c r="DV23" s="652"/>
      <c r="DW23" s="605" t="s">
        <v>296</v>
      </c>
      <c r="DX23" s="606"/>
      <c r="DY23" s="606"/>
      <c r="DZ23" s="606"/>
      <c r="EA23" s="606"/>
      <c r="EB23" s="606"/>
      <c r="EC23" s="607"/>
    </row>
    <row r="24" spans="2:133" ht="11.25" customHeight="1" x14ac:dyDescent="0.15">
      <c r="B24" s="620" t="s">
        <v>297</v>
      </c>
      <c r="C24" s="621"/>
      <c r="D24" s="621"/>
      <c r="E24" s="621"/>
      <c r="F24" s="621"/>
      <c r="G24" s="621"/>
      <c r="H24" s="621"/>
      <c r="I24" s="621"/>
      <c r="J24" s="621"/>
      <c r="K24" s="621"/>
      <c r="L24" s="621"/>
      <c r="M24" s="621"/>
      <c r="N24" s="621"/>
      <c r="O24" s="621"/>
      <c r="P24" s="621"/>
      <c r="Q24" s="622"/>
      <c r="R24" s="623">
        <v>109355</v>
      </c>
      <c r="S24" s="624"/>
      <c r="T24" s="624"/>
      <c r="U24" s="624"/>
      <c r="V24" s="624"/>
      <c r="W24" s="624"/>
      <c r="X24" s="624"/>
      <c r="Y24" s="625"/>
      <c r="Z24" s="626">
        <v>0.3</v>
      </c>
      <c r="AA24" s="626"/>
      <c r="AB24" s="626"/>
      <c r="AC24" s="626"/>
      <c r="AD24" s="627" t="s">
        <v>241</v>
      </c>
      <c r="AE24" s="627"/>
      <c r="AF24" s="627"/>
      <c r="AG24" s="627"/>
      <c r="AH24" s="627"/>
      <c r="AI24" s="627"/>
      <c r="AJ24" s="627"/>
      <c r="AK24" s="627"/>
      <c r="AL24" s="628" t="s">
        <v>241</v>
      </c>
      <c r="AM24" s="629"/>
      <c r="AN24" s="629"/>
      <c r="AO24" s="630"/>
      <c r="AP24" s="620" t="s">
        <v>298</v>
      </c>
      <c r="AQ24" s="639"/>
      <c r="AR24" s="639"/>
      <c r="AS24" s="639"/>
      <c r="AT24" s="639"/>
      <c r="AU24" s="639"/>
      <c r="AV24" s="639"/>
      <c r="AW24" s="639"/>
      <c r="AX24" s="639"/>
      <c r="AY24" s="639"/>
      <c r="AZ24" s="639"/>
      <c r="BA24" s="639"/>
      <c r="BB24" s="639"/>
      <c r="BC24" s="639"/>
      <c r="BD24" s="639"/>
      <c r="BE24" s="639"/>
      <c r="BF24" s="640"/>
      <c r="BG24" s="623" t="s">
        <v>241</v>
      </c>
      <c r="BH24" s="624"/>
      <c r="BI24" s="624"/>
      <c r="BJ24" s="624"/>
      <c r="BK24" s="624"/>
      <c r="BL24" s="624"/>
      <c r="BM24" s="624"/>
      <c r="BN24" s="625"/>
      <c r="BO24" s="626" t="s">
        <v>185</v>
      </c>
      <c r="BP24" s="626"/>
      <c r="BQ24" s="626"/>
      <c r="BR24" s="626"/>
      <c r="BS24" s="627" t="s">
        <v>241</v>
      </c>
      <c r="BT24" s="627"/>
      <c r="BU24" s="627"/>
      <c r="BV24" s="627"/>
      <c r="BW24" s="627"/>
      <c r="BX24" s="627"/>
      <c r="BY24" s="627"/>
      <c r="BZ24" s="627"/>
      <c r="CA24" s="627"/>
      <c r="CB24" s="631"/>
      <c r="CD24" s="609" t="s">
        <v>299</v>
      </c>
      <c r="CE24" s="610"/>
      <c r="CF24" s="610"/>
      <c r="CG24" s="610"/>
      <c r="CH24" s="610"/>
      <c r="CI24" s="610"/>
      <c r="CJ24" s="610"/>
      <c r="CK24" s="610"/>
      <c r="CL24" s="610"/>
      <c r="CM24" s="610"/>
      <c r="CN24" s="610"/>
      <c r="CO24" s="610"/>
      <c r="CP24" s="610"/>
      <c r="CQ24" s="611"/>
      <c r="CR24" s="612">
        <v>16853393</v>
      </c>
      <c r="CS24" s="613"/>
      <c r="CT24" s="613"/>
      <c r="CU24" s="613"/>
      <c r="CV24" s="613"/>
      <c r="CW24" s="613"/>
      <c r="CX24" s="613"/>
      <c r="CY24" s="614"/>
      <c r="CZ24" s="617">
        <v>47.6</v>
      </c>
      <c r="DA24" s="618"/>
      <c r="DB24" s="618"/>
      <c r="DC24" s="634"/>
      <c r="DD24" s="657">
        <v>10262231</v>
      </c>
      <c r="DE24" s="613"/>
      <c r="DF24" s="613"/>
      <c r="DG24" s="613"/>
      <c r="DH24" s="613"/>
      <c r="DI24" s="613"/>
      <c r="DJ24" s="613"/>
      <c r="DK24" s="614"/>
      <c r="DL24" s="657">
        <v>10153546</v>
      </c>
      <c r="DM24" s="613"/>
      <c r="DN24" s="613"/>
      <c r="DO24" s="613"/>
      <c r="DP24" s="613"/>
      <c r="DQ24" s="613"/>
      <c r="DR24" s="613"/>
      <c r="DS24" s="613"/>
      <c r="DT24" s="613"/>
      <c r="DU24" s="613"/>
      <c r="DV24" s="614"/>
      <c r="DW24" s="617">
        <v>58.4</v>
      </c>
      <c r="DX24" s="618"/>
      <c r="DY24" s="618"/>
      <c r="DZ24" s="618"/>
      <c r="EA24" s="618"/>
      <c r="EB24" s="618"/>
      <c r="EC24" s="619"/>
    </row>
    <row r="25" spans="2:133" ht="11.25" customHeight="1" x14ac:dyDescent="0.15">
      <c r="B25" s="620" t="s">
        <v>300</v>
      </c>
      <c r="C25" s="621"/>
      <c r="D25" s="621"/>
      <c r="E25" s="621"/>
      <c r="F25" s="621"/>
      <c r="G25" s="621"/>
      <c r="H25" s="621"/>
      <c r="I25" s="621"/>
      <c r="J25" s="621"/>
      <c r="K25" s="621"/>
      <c r="L25" s="621"/>
      <c r="M25" s="621"/>
      <c r="N25" s="621"/>
      <c r="O25" s="621"/>
      <c r="P25" s="621"/>
      <c r="Q25" s="622"/>
      <c r="R25" s="623">
        <v>18443216</v>
      </c>
      <c r="S25" s="624"/>
      <c r="T25" s="624"/>
      <c r="U25" s="624"/>
      <c r="V25" s="624"/>
      <c r="W25" s="624"/>
      <c r="X25" s="624"/>
      <c r="Y25" s="625"/>
      <c r="Z25" s="626">
        <v>49.7</v>
      </c>
      <c r="AA25" s="626"/>
      <c r="AB25" s="626"/>
      <c r="AC25" s="626"/>
      <c r="AD25" s="627">
        <v>16811361</v>
      </c>
      <c r="AE25" s="627"/>
      <c r="AF25" s="627"/>
      <c r="AG25" s="627"/>
      <c r="AH25" s="627"/>
      <c r="AI25" s="627"/>
      <c r="AJ25" s="627"/>
      <c r="AK25" s="627"/>
      <c r="AL25" s="628">
        <v>98.9</v>
      </c>
      <c r="AM25" s="629"/>
      <c r="AN25" s="629"/>
      <c r="AO25" s="630"/>
      <c r="AP25" s="620" t="s">
        <v>301</v>
      </c>
      <c r="AQ25" s="639"/>
      <c r="AR25" s="639"/>
      <c r="AS25" s="639"/>
      <c r="AT25" s="639"/>
      <c r="AU25" s="639"/>
      <c r="AV25" s="639"/>
      <c r="AW25" s="639"/>
      <c r="AX25" s="639"/>
      <c r="AY25" s="639"/>
      <c r="AZ25" s="639"/>
      <c r="BA25" s="639"/>
      <c r="BB25" s="639"/>
      <c r="BC25" s="639"/>
      <c r="BD25" s="639"/>
      <c r="BE25" s="639"/>
      <c r="BF25" s="640"/>
      <c r="BG25" s="623" t="s">
        <v>241</v>
      </c>
      <c r="BH25" s="624"/>
      <c r="BI25" s="624"/>
      <c r="BJ25" s="624"/>
      <c r="BK25" s="624"/>
      <c r="BL25" s="624"/>
      <c r="BM25" s="624"/>
      <c r="BN25" s="625"/>
      <c r="BO25" s="626" t="s">
        <v>185</v>
      </c>
      <c r="BP25" s="626"/>
      <c r="BQ25" s="626"/>
      <c r="BR25" s="626"/>
      <c r="BS25" s="627" t="s">
        <v>185</v>
      </c>
      <c r="BT25" s="627"/>
      <c r="BU25" s="627"/>
      <c r="BV25" s="627"/>
      <c r="BW25" s="627"/>
      <c r="BX25" s="627"/>
      <c r="BY25" s="627"/>
      <c r="BZ25" s="627"/>
      <c r="CA25" s="627"/>
      <c r="CB25" s="631"/>
      <c r="CD25" s="620" t="s">
        <v>302</v>
      </c>
      <c r="CE25" s="621"/>
      <c r="CF25" s="621"/>
      <c r="CG25" s="621"/>
      <c r="CH25" s="621"/>
      <c r="CI25" s="621"/>
      <c r="CJ25" s="621"/>
      <c r="CK25" s="621"/>
      <c r="CL25" s="621"/>
      <c r="CM25" s="621"/>
      <c r="CN25" s="621"/>
      <c r="CO25" s="621"/>
      <c r="CP25" s="621"/>
      <c r="CQ25" s="622"/>
      <c r="CR25" s="623">
        <v>5383443</v>
      </c>
      <c r="CS25" s="653"/>
      <c r="CT25" s="653"/>
      <c r="CU25" s="653"/>
      <c r="CV25" s="653"/>
      <c r="CW25" s="653"/>
      <c r="CX25" s="653"/>
      <c r="CY25" s="654"/>
      <c r="CZ25" s="628">
        <v>15.2</v>
      </c>
      <c r="DA25" s="655"/>
      <c r="DB25" s="655"/>
      <c r="DC25" s="658"/>
      <c r="DD25" s="632">
        <v>5009274</v>
      </c>
      <c r="DE25" s="653"/>
      <c r="DF25" s="653"/>
      <c r="DG25" s="653"/>
      <c r="DH25" s="653"/>
      <c r="DI25" s="653"/>
      <c r="DJ25" s="653"/>
      <c r="DK25" s="654"/>
      <c r="DL25" s="632">
        <v>4987088</v>
      </c>
      <c r="DM25" s="653"/>
      <c r="DN25" s="653"/>
      <c r="DO25" s="653"/>
      <c r="DP25" s="653"/>
      <c r="DQ25" s="653"/>
      <c r="DR25" s="653"/>
      <c r="DS25" s="653"/>
      <c r="DT25" s="653"/>
      <c r="DU25" s="653"/>
      <c r="DV25" s="654"/>
      <c r="DW25" s="628">
        <v>28.7</v>
      </c>
      <c r="DX25" s="655"/>
      <c r="DY25" s="655"/>
      <c r="DZ25" s="655"/>
      <c r="EA25" s="655"/>
      <c r="EB25" s="655"/>
      <c r="EC25" s="656"/>
    </row>
    <row r="26" spans="2:133" ht="11.25" customHeight="1" x14ac:dyDescent="0.15">
      <c r="B26" s="620" t="s">
        <v>303</v>
      </c>
      <c r="C26" s="621"/>
      <c r="D26" s="621"/>
      <c r="E26" s="621"/>
      <c r="F26" s="621"/>
      <c r="G26" s="621"/>
      <c r="H26" s="621"/>
      <c r="I26" s="621"/>
      <c r="J26" s="621"/>
      <c r="K26" s="621"/>
      <c r="L26" s="621"/>
      <c r="M26" s="621"/>
      <c r="N26" s="621"/>
      <c r="O26" s="621"/>
      <c r="P26" s="621"/>
      <c r="Q26" s="622"/>
      <c r="R26" s="623">
        <v>10921</v>
      </c>
      <c r="S26" s="624"/>
      <c r="T26" s="624"/>
      <c r="U26" s="624"/>
      <c r="V26" s="624"/>
      <c r="W26" s="624"/>
      <c r="X26" s="624"/>
      <c r="Y26" s="625"/>
      <c r="Z26" s="626">
        <v>0</v>
      </c>
      <c r="AA26" s="626"/>
      <c r="AB26" s="626"/>
      <c r="AC26" s="626"/>
      <c r="AD26" s="627">
        <v>10921</v>
      </c>
      <c r="AE26" s="627"/>
      <c r="AF26" s="627"/>
      <c r="AG26" s="627"/>
      <c r="AH26" s="627"/>
      <c r="AI26" s="627"/>
      <c r="AJ26" s="627"/>
      <c r="AK26" s="627"/>
      <c r="AL26" s="628">
        <v>0.1</v>
      </c>
      <c r="AM26" s="629"/>
      <c r="AN26" s="629"/>
      <c r="AO26" s="630"/>
      <c r="AP26" s="620" t="s">
        <v>304</v>
      </c>
      <c r="AQ26" s="639"/>
      <c r="AR26" s="639"/>
      <c r="AS26" s="639"/>
      <c r="AT26" s="639"/>
      <c r="AU26" s="639"/>
      <c r="AV26" s="639"/>
      <c r="AW26" s="639"/>
      <c r="AX26" s="639"/>
      <c r="AY26" s="639"/>
      <c r="AZ26" s="639"/>
      <c r="BA26" s="639"/>
      <c r="BB26" s="639"/>
      <c r="BC26" s="639"/>
      <c r="BD26" s="639"/>
      <c r="BE26" s="639"/>
      <c r="BF26" s="640"/>
      <c r="BG26" s="623" t="s">
        <v>250</v>
      </c>
      <c r="BH26" s="624"/>
      <c r="BI26" s="624"/>
      <c r="BJ26" s="624"/>
      <c r="BK26" s="624"/>
      <c r="BL26" s="624"/>
      <c r="BM26" s="624"/>
      <c r="BN26" s="625"/>
      <c r="BO26" s="626" t="s">
        <v>241</v>
      </c>
      <c r="BP26" s="626"/>
      <c r="BQ26" s="626"/>
      <c r="BR26" s="626"/>
      <c r="BS26" s="627" t="s">
        <v>241</v>
      </c>
      <c r="BT26" s="627"/>
      <c r="BU26" s="627"/>
      <c r="BV26" s="627"/>
      <c r="BW26" s="627"/>
      <c r="BX26" s="627"/>
      <c r="BY26" s="627"/>
      <c r="BZ26" s="627"/>
      <c r="CA26" s="627"/>
      <c r="CB26" s="631"/>
      <c r="CD26" s="620" t="s">
        <v>305</v>
      </c>
      <c r="CE26" s="621"/>
      <c r="CF26" s="621"/>
      <c r="CG26" s="621"/>
      <c r="CH26" s="621"/>
      <c r="CI26" s="621"/>
      <c r="CJ26" s="621"/>
      <c r="CK26" s="621"/>
      <c r="CL26" s="621"/>
      <c r="CM26" s="621"/>
      <c r="CN26" s="621"/>
      <c r="CO26" s="621"/>
      <c r="CP26" s="621"/>
      <c r="CQ26" s="622"/>
      <c r="CR26" s="623">
        <v>3255160</v>
      </c>
      <c r="CS26" s="624"/>
      <c r="CT26" s="624"/>
      <c r="CU26" s="624"/>
      <c r="CV26" s="624"/>
      <c r="CW26" s="624"/>
      <c r="CX26" s="624"/>
      <c r="CY26" s="625"/>
      <c r="CZ26" s="628">
        <v>9.1999999999999993</v>
      </c>
      <c r="DA26" s="655"/>
      <c r="DB26" s="655"/>
      <c r="DC26" s="658"/>
      <c r="DD26" s="632">
        <v>3009299</v>
      </c>
      <c r="DE26" s="624"/>
      <c r="DF26" s="624"/>
      <c r="DG26" s="624"/>
      <c r="DH26" s="624"/>
      <c r="DI26" s="624"/>
      <c r="DJ26" s="624"/>
      <c r="DK26" s="625"/>
      <c r="DL26" s="632" t="s">
        <v>241</v>
      </c>
      <c r="DM26" s="624"/>
      <c r="DN26" s="624"/>
      <c r="DO26" s="624"/>
      <c r="DP26" s="624"/>
      <c r="DQ26" s="624"/>
      <c r="DR26" s="624"/>
      <c r="DS26" s="624"/>
      <c r="DT26" s="624"/>
      <c r="DU26" s="624"/>
      <c r="DV26" s="625"/>
      <c r="DW26" s="628" t="s">
        <v>241</v>
      </c>
      <c r="DX26" s="655"/>
      <c r="DY26" s="655"/>
      <c r="DZ26" s="655"/>
      <c r="EA26" s="655"/>
      <c r="EB26" s="655"/>
      <c r="EC26" s="656"/>
    </row>
    <row r="27" spans="2:133" ht="11.25" customHeight="1" x14ac:dyDescent="0.15">
      <c r="B27" s="620" t="s">
        <v>306</v>
      </c>
      <c r="C27" s="621"/>
      <c r="D27" s="621"/>
      <c r="E27" s="621"/>
      <c r="F27" s="621"/>
      <c r="G27" s="621"/>
      <c r="H27" s="621"/>
      <c r="I27" s="621"/>
      <c r="J27" s="621"/>
      <c r="K27" s="621"/>
      <c r="L27" s="621"/>
      <c r="M27" s="621"/>
      <c r="N27" s="621"/>
      <c r="O27" s="621"/>
      <c r="P27" s="621"/>
      <c r="Q27" s="622"/>
      <c r="R27" s="623">
        <v>147388</v>
      </c>
      <c r="S27" s="624"/>
      <c r="T27" s="624"/>
      <c r="U27" s="624"/>
      <c r="V27" s="624"/>
      <c r="W27" s="624"/>
      <c r="X27" s="624"/>
      <c r="Y27" s="625"/>
      <c r="Z27" s="626">
        <v>0.4</v>
      </c>
      <c r="AA27" s="626"/>
      <c r="AB27" s="626"/>
      <c r="AC27" s="626"/>
      <c r="AD27" s="627" t="s">
        <v>241</v>
      </c>
      <c r="AE27" s="627"/>
      <c r="AF27" s="627"/>
      <c r="AG27" s="627"/>
      <c r="AH27" s="627"/>
      <c r="AI27" s="627"/>
      <c r="AJ27" s="627"/>
      <c r="AK27" s="627"/>
      <c r="AL27" s="628" t="s">
        <v>250</v>
      </c>
      <c r="AM27" s="629"/>
      <c r="AN27" s="629"/>
      <c r="AO27" s="630"/>
      <c r="AP27" s="620" t="s">
        <v>307</v>
      </c>
      <c r="AQ27" s="621"/>
      <c r="AR27" s="621"/>
      <c r="AS27" s="621"/>
      <c r="AT27" s="621"/>
      <c r="AU27" s="621"/>
      <c r="AV27" s="621"/>
      <c r="AW27" s="621"/>
      <c r="AX27" s="621"/>
      <c r="AY27" s="621"/>
      <c r="AZ27" s="621"/>
      <c r="BA27" s="621"/>
      <c r="BB27" s="621"/>
      <c r="BC27" s="621"/>
      <c r="BD27" s="621"/>
      <c r="BE27" s="621"/>
      <c r="BF27" s="622"/>
      <c r="BG27" s="623">
        <v>12242661</v>
      </c>
      <c r="BH27" s="624"/>
      <c r="BI27" s="624"/>
      <c r="BJ27" s="624"/>
      <c r="BK27" s="624"/>
      <c r="BL27" s="624"/>
      <c r="BM27" s="624"/>
      <c r="BN27" s="625"/>
      <c r="BO27" s="626">
        <v>100</v>
      </c>
      <c r="BP27" s="626"/>
      <c r="BQ27" s="626"/>
      <c r="BR27" s="626"/>
      <c r="BS27" s="627">
        <v>112404</v>
      </c>
      <c r="BT27" s="627"/>
      <c r="BU27" s="627"/>
      <c r="BV27" s="627"/>
      <c r="BW27" s="627"/>
      <c r="BX27" s="627"/>
      <c r="BY27" s="627"/>
      <c r="BZ27" s="627"/>
      <c r="CA27" s="627"/>
      <c r="CB27" s="631"/>
      <c r="CD27" s="620" t="s">
        <v>308</v>
      </c>
      <c r="CE27" s="621"/>
      <c r="CF27" s="621"/>
      <c r="CG27" s="621"/>
      <c r="CH27" s="621"/>
      <c r="CI27" s="621"/>
      <c r="CJ27" s="621"/>
      <c r="CK27" s="621"/>
      <c r="CL27" s="621"/>
      <c r="CM27" s="621"/>
      <c r="CN27" s="621"/>
      <c r="CO27" s="621"/>
      <c r="CP27" s="621"/>
      <c r="CQ27" s="622"/>
      <c r="CR27" s="623">
        <v>8251874</v>
      </c>
      <c r="CS27" s="653"/>
      <c r="CT27" s="653"/>
      <c r="CU27" s="653"/>
      <c r="CV27" s="653"/>
      <c r="CW27" s="653"/>
      <c r="CX27" s="653"/>
      <c r="CY27" s="654"/>
      <c r="CZ27" s="628">
        <v>23.3</v>
      </c>
      <c r="DA27" s="655"/>
      <c r="DB27" s="655"/>
      <c r="DC27" s="658"/>
      <c r="DD27" s="632">
        <v>2375700</v>
      </c>
      <c r="DE27" s="653"/>
      <c r="DF27" s="653"/>
      <c r="DG27" s="653"/>
      <c r="DH27" s="653"/>
      <c r="DI27" s="653"/>
      <c r="DJ27" s="653"/>
      <c r="DK27" s="654"/>
      <c r="DL27" s="632">
        <v>2313868</v>
      </c>
      <c r="DM27" s="653"/>
      <c r="DN27" s="653"/>
      <c r="DO27" s="653"/>
      <c r="DP27" s="653"/>
      <c r="DQ27" s="653"/>
      <c r="DR27" s="653"/>
      <c r="DS27" s="653"/>
      <c r="DT27" s="653"/>
      <c r="DU27" s="653"/>
      <c r="DV27" s="654"/>
      <c r="DW27" s="628">
        <v>13.3</v>
      </c>
      <c r="DX27" s="655"/>
      <c r="DY27" s="655"/>
      <c r="DZ27" s="655"/>
      <c r="EA27" s="655"/>
      <c r="EB27" s="655"/>
      <c r="EC27" s="656"/>
    </row>
    <row r="28" spans="2:133" ht="11.25" customHeight="1" x14ac:dyDescent="0.15">
      <c r="B28" s="620" t="s">
        <v>309</v>
      </c>
      <c r="C28" s="621"/>
      <c r="D28" s="621"/>
      <c r="E28" s="621"/>
      <c r="F28" s="621"/>
      <c r="G28" s="621"/>
      <c r="H28" s="621"/>
      <c r="I28" s="621"/>
      <c r="J28" s="621"/>
      <c r="K28" s="621"/>
      <c r="L28" s="621"/>
      <c r="M28" s="621"/>
      <c r="N28" s="621"/>
      <c r="O28" s="621"/>
      <c r="P28" s="621"/>
      <c r="Q28" s="622"/>
      <c r="R28" s="623">
        <v>524830</v>
      </c>
      <c r="S28" s="624"/>
      <c r="T28" s="624"/>
      <c r="U28" s="624"/>
      <c r="V28" s="624"/>
      <c r="W28" s="624"/>
      <c r="X28" s="624"/>
      <c r="Y28" s="625"/>
      <c r="Z28" s="626">
        <v>1.4</v>
      </c>
      <c r="AA28" s="626"/>
      <c r="AB28" s="626"/>
      <c r="AC28" s="626"/>
      <c r="AD28" s="627">
        <v>41234</v>
      </c>
      <c r="AE28" s="627"/>
      <c r="AF28" s="627"/>
      <c r="AG28" s="627"/>
      <c r="AH28" s="627"/>
      <c r="AI28" s="627"/>
      <c r="AJ28" s="627"/>
      <c r="AK28" s="627"/>
      <c r="AL28" s="628">
        <v>0.2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310</v>
      </c>
      <c r="CE28" s="621"/>
      <c r="CF28" s="621"/>
      <c r="CG28" s="621"/>
      <c r="CH28" s="621"/>
      <c r="CI28" s="621"/>
      <c r="CJ28" s="621"/>
      <c r="CK28" s="621"/>
      <c r="CL28" s="621"/>
      <c r="CM28" s="621"/>
      <c r="CN28" s="621"/>
      <c r="CO28" s="621"/>
      <c r="CP28" s="621"/>
      <c r="CQ28" s="622"/>
      <c r="CR28" s="623">
        <v>3218076</v>
      </c>
      <c r="CS28" s="624"/>
      <c r="CT28" s="624"/>
      <c r="CU28" s="624"/>
      <c r="CV28" s="624"/>
      <c r="CW28" s="624"/>
      <c r="CX28" s="624"/>
      <c r="CY28" s="625"/>
      <c r="CZ28" s="628">
        <v>9.1</v>
      </c>
      <c r="DA28" s="655"/>
      <c r="DB28" s="655"/>
      <c r="DC28" s="658"/>
      <c r="DD28" s="632">
        <v>2877257</v>
      </c>
      <c r="DE28" s="624"/>
      <c r="DF28" s="624"/>
      <c r="DG28" s="624"/>
      <c r="DH28" s="624"/>
      <c r="DI28" s="624"/>
      <c r="DJ28" s="624"/>
      <c r="DK28" s="625"/>
      <c r="DL28" s="632">
        <v>2852590</v>
      </c>
      <c r="DM28" s="624"/>
      <c r="DN28" s="624"/>
      <c r="DO28" s="624"/>
      <c r="DP28" s="624"/>
      <c r="DQ28" s="624"/>
      <c r="DR28" s="624"/>
      <c r="DS28" s="624"/>
      <c r="DT28" s="624"/>
      <c r="DU28" s="624"/>
      <c r="DV28" s="625"/>
      <c r="DW28" s="628">
        <v>16.399999999999999</v>
      </c>
      <c r="DX28" s="655"/>
      <c r="DY28" s="655"/>
      <c r="DZ28" s="655"/>
      <c r="EA28" s="655"/>
      <c r="EB28" s="655"/>
      <c r="EC28" s="656"/>
    </row>
    <row r="29" spans="2:133" ht="11.25" customHeight="1" x14ac:dyDescent="0.15">
      <c r="B29" s="620" t="s">
        <v>311</v>
      </c>
      <c r="C29" s="621"/>
      <c r="D29" s="621"/>
      <c r="E29" s="621"/>
      <c r="F29" s="621"/>
      <c r="G29" s="621"/>
      <c r="H29" s="621"/>
      <c r="I29" s="621"/>
      <c r="J29" s="621"/>
      <c r="K29" s="621"/>
      <c r="L29" s="621"/>
      <c r="M29" s="621"/>
      <c r="N29" s="621"/>
      <c r="O29" s="621"/>
      <c r="P29" s="621"/>
      <c r="Q29" s="622"/>
      <c r="R29" s="623">
        <v>46912</v>
      </c>
      <c r="S29" s="624"/>
      <c r="T29" s="624"/>
      <c r="U29" s="624"/>
      <c r="V29" s="624"/>
      <c r="W29" s="624"/>
      <c r="X29" s="624"/>
      <c r="Y29" s="625"/>
      <c r="Z29" s="626">
        <v>0.1</v>
      </c>
      <c r="AA29" s="626"/>
      <c r="AB29" s="626"/>
      <c r="AC29" s="626"/>
      <c r="AD29" s="627" t="s">
        <v>241</v>
      </c>
      <c r="AE29" s="627"/>
      <c r="AF29" s="627"/>
      <c r="AG29" s="627"/>
      <c r="AH29" s="627"/>
      <c r="AI29" s="627"/>
      <c r="AJ29" s="627"/>
      <c r="AK29" s="627"/>
      <c r="AL29" s="628" t="s">
        <v>241</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312</v>
      </c>
      <c r="CE29" s="662"/>
      <c r="CF29" s="620" t="s">
        <v>313</v>
      </c>
      <c r="CG29" s="621"/>
      <c r="CH29" s="621"/>
      <c r="CI29" s="621"/>
      <c r="CJ29" s="621"/>
      <c r="CK29" s="621"/>
      <c r="CL29" s="621"/>
      <c r="CM29" s="621"/>
      <c r="CN29" s="621"/>
      <c r="CO29" s="621"/>
      <c r="CP29" s="621"/>
      <c r="CQ29" s="622"/>
      <c r="CR29" s="623">
        <v>3218076</v>
      </c>
      <c r="CS29" s="653"/>
      <c r="CT29" s="653"/>
      <c r="CU29" s="653"/>
      <c r="CV29" s="653"/>
      <c r="CW29" s="653"/>
      <c r="CX29" s="653"/>
      <c r="CY29" s="654"/>
      <c r="CZ29" s="628">
        <v>9.1</v>
      </c>
      <c r="DA29" s="655"/>
      <c r="DB29" s="655"/>
      <c r="DC29" s="658"/>
      <c r="DD29" s="632">
        <v>2877257</v>
      </c>
      <c r="DE29" s="653"/>
      <c r="DF29" s="653"/>
      <c r="DG29" s="653"/>
      <c r="DH29" s="653"/>
      <c r="DI29" s="653"/>
      <c r="DJ29" s="653"/>
      <c r="DK29" s="654"/>
      <c r="DL29" s="632">
        <v>2852590</v>
      </c>
      <c r="DM29" s="653"/>
      <c r="DN29" s="653"/>
      <c r="DO29" s="653"/>
      <c r="DP29" s="653"/>
      <c r="DQ29" s="653"/>
      <c r="DR29" s="653"/>
      <c r="DS29" s="653"/>
      <c r="DT29" s="653"/>
      <c r="DU29" s="653"/>
      <c r="DV29" s="654"/>
      <c r="DW29" s="628">
        <v>16.399999999999999</v>
      </c>
      <c r="DX29" s="655"/>
      <c r="DY29" s="655"/>
      <c r="DZ29" s="655"/>
      <c r="EA29" s="655"/>
      <c r="EB29" s="655"/>
      <c r="EC29" s="656"/>
    </row>
    <row r="30" spans="2:133" ht="11.25" customHeight="1" x14ac:dyDescent="0.15">
      <c r="B30" s="620" t="s">
        <v>314</v>
      </c>
      <c r="C30" s="621"/>
      <c r="D30" s="621"/>
      <c r="E30" s="621"/>
      <c r="F30" s="621"/>
      <c r="G30" s="621"/>
      <c r="H30" s="621"/>
      <c r="I30" s="621"/>
      <c r="J30" s="621"/>
      <c r="K30" s="621"/>
      <c r="L30" s="621"/>
      <c r="M30" s="621"/>
      <c r="N30" s="621"/>
      <c r="O30" s="621"/>
      <c r="P30" s="621"/>
      <c r="Q30" s="622"/>
      <c r="R30" s="623">
        <v>7760708</v>
      </c>
      <c r="S30" s="624"/>
      <c r="T30" s="624"/>
      <c r="U30" s="624"/>
      <c r="V30" s="624"/>
      <c r="W30" s="624"/>
      <c r="X30" s="624"/>
      <c r="Y30" s="625"/>
      <c r="Z30" s="626">
        <v>20.9</v>
      </c>
      <c r="AA30" s="626"/>
      <c r="AB30" s="626"/>
      <c r="AC30" s="626"/>
      <c r="AD30" s="627" t="s">
        <v>241</v>
      </c>
      <c r="AE30" s="627"/>
      <c r="AF30" s="627"/>
      <c r="AG30" s="627"/>
      <c r="AH30" s="627"/>
      <c r="AI30" s="627"/>
      <c r="AJ30" s="627"/>
      <c r="AK30" s="627"/>
      <c r="AL30" s="628" t="s">
        <v>241</v>
      </c>
      <c r="AM30" s="629"/>
      <c r="AN30" s="629"/>
      <c r="AO30" s="630"/>
      <c r="AP30" s="605" t="s">
        <v>229</v>
      </c>
      <c r="AQ30" s="606"/>
      <c r="AR30" s="606"/>
      <c r="AS30" s="606"/>
      <c r="AT30" s="606"/>
      <c r="AU30" s="606"/>
      <c r="AV30" s="606"/>
      <c r="AW30" s="606"/>
      <c r="AX30" s="606"/>
      <c r="AY30" s="606"/>
      <c r="AZ30" s="606"/>
      <c r="BA30" s="606"/>
      <c r="BB30" s="606"/>
      <c r="BC30" s="606"/>
      <c r="BD30" s="606"/>
      <c r="BE30" s="606"/>
      <c r="BF30" s="607"/>
      <c r="BG30" s="605" t="s">
        <v>315</v>
      </c>
      <c r="BH30" s="659"/>
      <c r="BI30" s="659"/>
      <c r="BJ30" s="659"/>
      <c r="BK30" s="659"/>
      <c r="BL30" s="659"/>
      <c r="BM30" s="659"/>
      <c r="BN30" s="659"/>
      <c r="BO30" s="659"/>
      <c r="BP30" s="659"/>
      <c r="BQ30" s="660"/>
      <c r="BR30" s="605" t="s">
        <v>316</v>
      </c>
      <c r="BS30" s="659"/>
      <c r="BT30" s="659"/>
      <c r="BU30" s="659"/>
      <c r="BV30" s="659"/>
      <c r="BW30" s="659"/>
      <c r="BX30" s="659"/>
      <c r="BY30" s="659"/>
      <c r="BZ30" s="659"/>
      <c r="CA30" s="659"/>
      <c r="CB30" s="660"/>
      <c r="CD30" s="663"/>
      <c r="CE30" s="664"/>
      <c r="CF30" s="620" t="s">
        <v>317</v>
      </c>
      <c r="CG30" s="621"/>
      <c r="CH30" s="621"/>
      <c r="CI30" s="621"/>
      <c r="CJ30" s="621"/>
      <c r="CK30" s="621"/>
      <c r="CL30" s="621"/>
      <c r="CM30" s="621"/>
      <c r="CN30" s="621"/>
      <c r="CO30" s="621"/>
      <c r="CP30" s="621"/>
      <c r="CQ30" s="622"/>
      <c r="CR30" s="623">
        <v>3106252</v>
      </c>
      <c r="CS30" s="624"/>
      <c r="CT30" s="624"/>
      <c r="CU30" s="624"/>
      <c r="CV30" s="624"/>
      <c r="CW30" s="624"/>
      <c r="CX30" s="624"/>
      <c r="CY30" s="625"/>
      <c r="CZ30" s="628">
        <v>8.8000000000000007</v>
      </c>
      <c r="DA30" s="655"/>
      <c r="DB30" s="655"/>
      <c r="DC30" s="658"/>
      <c r="DD30" s="632">
        <v>2767287</v>
      </c>
      <c r="DE30" s="624"/>
      <c r="DF30" s="624"/>
      <c r="DG30" s="624"/>
      <c r="DH30" s="624"/>
      <c r="DI30" s="624"/>
      <c r="DJ30" s="624"/>
      <c r="DK30" s="625"/>
      <c r="DL30" s="632">
        <v>2742620</v>
      </c>
      <c r="DM30" s="624"/>
      <c r="DN30" s="624"/>
      <c r="DO30" s="624"/>
      <c r="DP30" s="624"/>
      <c r="DQ30" s="624"/>
      <c r="DR30" s="624"/>
      <c r="DS30" s="624"/>
      <c r="DT30" s="624"/>
      <c r="DU30" s="624"/>
      <c r="DV30" s="625"/>
      <c r="DW30" s="628">
        <v>15.8</v>
      </c>
      <c r="DX30" s="655"/>
      <c r="DY30" s="655"/>
      <c r="DZ30" s="655"/>
      <c r="EA30" s="655"/>
      <c r="EB30" s="655"/>
      <c r="EC30" s="656"/>
    </row>
    <row r="31" spans="2:133" ht="11.25" customHeight="1" x14ac:dyDescent="0.15">
      <c r="B31" s="636" t="s">
        <v>318</v>
      </c>
      <c r="C31" s="637"/>
      <c r="D31" s="637"/>
      <c r="E31" s="637"/>
      <c r="F31" s="637"/>
      <c r="G31" s="637"/>
      <c r="H31" s="637"/>
      <c r="I31" s="637"/>
      <c r="J31" s="637"/>
      <c r="K31" s="637"/>
      <c r="L31" s="637"/>
      <c r="M31" s="637"/>
      <c r="N31" s="637"/>
      <c r="O31" s="637"/>
      <c r="P31" s="637"/>
      <c r="Q31" s="638"/>
      <c r="R31" s="623" t="s">
        <v>250</v>
      </c>
      <c r="S31" s="624"/>
      <c r="T31" s="624"/>
      <c r="U31" s="624"/>
      <c r="V31" s="624"/>
      <c r="W31" s="624"/>
      <c r="X31" s="624"/>
      <c r="Y31" s="625"/>
      <c r="Z31" s="626" t="s">
        <v>250</v>
      </c>
      <c r="AA31" s="626"/>
      <c r="AB31" s="626"/>
      <c r="AC31" s="626"/>
      <c r="AD31" s="627" t="s">
        <v>241</v>
      </c>
      <c r="AE31" s="627"/>
      <c r="AF31" s="627"/>
      <c r="AG31" s="627"/>
      <c r="AH31" s="627"/>
      <c r="AI31" s="627"/>
      <c r="AJ31" s="627"/>
      <c r="AK31" s="627"/>
      <c r="AL31" s="628" t="s">
        <v>241</v>
      </c>
      <c r="AM31" s="629"/>
      <c r="AN31" s="629"/>
      <c r="AO31" s="630"/>
      <c r="AP31" s="671" t="s">
        <v>319</v>
      </c>
      <c r="AQ31" s="672"/>
      <c r="AR31" s="672"/>
      <c r="AS31" s="672"/>
      <c r="AT31" s="677" t="s">
        <v>320</v>
      </c>
      <c r="AU31" s="218"/>
      <c r="AV31" s="218"/>
      <c r="AW31" s="218"/>
      <c r="AX31" s="609" t="s">
        <v>193</v>
      </c>
      <c r="AY31" s="610"/>
      <c r="AZ31" s="610"/>
      <c r="BA31" s="610"/>
      <c r="BB31" s="610"/>
      <c r="BC31" s="610"/>
      <c r="BD31" s="610"/>
      <c r="BE31" s="610"/>
      <c r="BF31" s="611"/>
      <c r="BG31" s="670">
        <v>99.3</v>
      </c>
      <c r="BH31" s="667"/>
      <c r="BI31" s="667"/>
      <c r="BJ31" s="667"/>
      <c r="BK31" s="667"/>
      <c r="BL31" s="667"/>
      <c r="BM31" s="618">
        <v>98.2</v>
      </c>
      <c r="BN31" s="667"/>
      <c r="BO31" s="667"/>
      <c r="BP31" s="667"/>
      <c r="BQ31" s="668"/>
      <c r="BR31" s="670">
        <v>99.4</v>
      </c>
      <c r="BS31" s="667"/>
      <c r="BT31" s="667"/>
      <c r="BU31" s="667"/>
      <c r="BV31" s="667"/>
      <c r="BW31" s="667"/>
      <c r="BX31" s="618">
        <v>98.2</v>
      </c>
      <c r="BY31" s="667"/>
      <c r="BZ31" s="667"/>
      <c r="CA31" s="667"/>
      <c r="CB31" s="668"/>
      <c r="CD31" s="663"/>
      <c r="CE31" s="664"/>
      <c r="CF31" s="620" t="s">
        <v>321</v>
      </c>
      <c r="CG31" s="621"/>
      <c r="CH31" s="621"/>
      <c r="CI31" s="621"/>
      <c r="CJ31" s="621"/>
      <c r="CK31" s="621"/>
      <c r="CL31" s="621"/>
      <c r="CM31" s="621"/>
      <c r="CN31" s="621"/>
      <c r="CO31" s="621"/>
      <c r="CP31" s="621"/>
      <c r="CQ31" s="622"/>
      <c r="CR31" s="623">
        <v>111824</v>
      </c>
      <c r="CS31" s="653"/>
      <c r="CT31" s="653"/>
      <c r="CU31" s="653"/>
      <c r="CV31" s="653"/>
      <c r="CW31" s="653"/>
      <c r="CX31" s="653"/>
      <c r="CY31" s="654"/>
      <c r="CZ31" s="628">
        <v>0.3</v>
      </c>
      <c r="DA31" s="655"/>
      <c r="DB31" s="655"/>
      <c r="DC31" s="658"/>
      <c r="DD31" s="632">
        <v>109970</v>
      </c>
      <c r="DE31" s="653"/>
      <c r="DF31" s="653"/>
      <c r="DG31" s="653"/>
      <c r="DH31" s="653"/>
      <c r="DI31" s="653"/>
      <c r="DJ31" s="653"/>
      <c r="DK31" s="654"/>
      <c r="DL31" s="632">
        <v>109970</v>
      </c>
      <c r="DM31" s="653"/>
      <c r="DN31" s="653"/>
      <c r="DO31" s="653"/>
      <c r="DP31" s="653"/>
      <c r="DQ31" s="653"/>
      <c r="DR31" s="653"/>
      <c r="DS31" s="653"/>
      <c r="DT31" s="653"/>
      <c r="DU31" s="653"/>
      <c r="DV31" s="654"/>
      <c r="DW31" s="628">
        <v>0.6</v>
      </c>
      <c r="DX31" s="655"/>
      <c r="DY31" s="655"/>
      <c r="DZ31" s="655"/>
      <c r="EA31" s="655"/>
      <c r="EB31" s="655"/>
      <c r="EC31" s="656"/>
    </row>
    <row r="32" spans="2:133" ht="11.25" customHeight="1" x14ac:dyDescent="0.15">
      <c r="B32" s="620" t="s">
        <v>322</v>
      </c>
      <c r="C32" s="621"/>
      <c r="D32" s="621"/>
      <c r="E32" s="621"/>
      <c r="F32" s="621"/>
      <c r="G32" s="621"/>
      <c r="H32" s="621"/>
      <c r="I32" s="621"/>
      <c r="J32" s="621"/>
      <c r="K32" s="621"/>
      <c r="L32" s="621"/>
      <c r="M32" s="621"/>
      <c r="N32" s="621"/>
      <c r="O32" s="621"/>
      <c r="P32" s="621"/>
      <c r="Q32" s="622"/>
      <c r="R32" s="623">
        <v>2354280</v>
      </c>
      <c r="S32" s="624"/>
      <c r="T32" s="624"/>
      <c r="U32" s="624"/>
      <c r="V32" s="624"/>
      <c r="W32" s="624"/>
      <c r="X32" s="624"/>
      <c r="Y32" s="625"/>
      <c r="Z32" s="626">
        <v>6.3</v>
      </c>
      <c r="AA32" s="626"/>
      <c r="AB32" s="626"/>
      <c r="AC32" s="626"/>
      <c r="AD32" s="627" t="s">
        <v>241</v>
      </c>
      <c r="AE32" s="627"/>
      <c r="AF32" s="627"/>
      <c r="AG32" s="627"/>
      <c r="AH32" s="627"/>
      <c r="AI32" s="627"/>
      <c r="AJ32" s="627"/>
      <c r="AK32" s="627"/>
      <c r="AL32" s="628" t="s">
        <v>185</v>
      </c>
      <c r="AM32" s="629"/>
      <c r="AN32" s="629"/>
      <c r="AO32" s="630"/>
      <c r="AP32" s="673"/>
      <c r="AQ32" s="674"/>
      <c r="AR32" s="674"/>
      <c r="AS32" s="674"/>
      <c r="AT32" s="678"/>
      <c r="AU32" s="214" t="s">
        <v>323</v>
      </c>
      <c r="AX32" s="620" t="s">
        <v>324</v>
      </c>
      <c r="AY32" s="621"/>
      <c r="AZ32" s="621"/>
      <c r="BA32" s="621"/>
      <c r="BB32" s="621"/>
      <c r="BC32" s="621"/>
      <c r="BD32" s="621"/>
      <c r="BE32" s="621"/>
      <c r="BF32" s="622"/>
      <c r="BG32" s="680">
        <v>99.1</v>
      </c>
      <c r="BH32" s="653"/>
      <c r="BI32" s="653"/>
      <c r="BJ32" s="653"/>
      <c r="BK32" s="653"/>
      <c r="BL32" s="653"/>
      <c r="BM32" s="629">
        <v>97.4</v>
      </c>
      <c r="BN32" s="653"/>
      <c r="BO32" s="653"/>
      <c r="BP32" s="653"/>
      <c r="BQ32" s="669"/>
      <c r="BR32" s="680">
        <v>99.3</v>
      </c>
      <c r="BS32" s="653"/>
      <c r="BT32" s="653"/>
      <c r="BU32" s="653"/>
      <c r="BV32" s="653"/>
      <c r="BW32" s="653"/>
      <c r="BX32" s="629">
        <v>97.4</v>
      </c>
      <c r="BY32" s="653"/>
      <c r="BZ32" s="653"/>
      <c r="CA32" s="653"/>
      <c r="CB32" s="669"/>
      <c r="CD32" s="665"/>
      <c r="CE32" s="666"/>
      <c r="CF32" s="620" t="s">
        <v>325</v>
      </c>
      <c r="CG32" s="621"/>
      <c r="CH32" s="621"/>
      <c r="CI32" s="621"/>
      <c r="CJ32" s="621"/>
      <c r="CK32" s="621"/>
      <c r="CL32" s="621"/>
      <c r="CM32" s="621"/>
      <c r="CN32" s="621"/>
      <c r="CO32" s="621"/>
      <c r="CP32" s="621"/>
      <c r="CQ32" s="622"/>
      <c r="CR32" s="623" t="s">
        <v>250</v>
      </c>
      <c r="CS32" s="624"/>
      <c r="CT32" s="624"/>
      <c r="CU32" s="624"/>
      <c r="CV32" s="624"/>
      <c r="CW32" s="624"/>
      <c r="CX32" s="624"/>
      <c r="CY32" s="625"/>
      <c r="CZ32" s="628" t="s">
        <v>185</v>
      </c>
      <c r="DA32" s="655"/>
      <c r="DB32" s="655"/>
      <c r="DC32" s="658"/>
      <c r="DD32" s="632" t="s">
        <v>250</v>
      </c>
      <c r="DE32" s="624"/>
      <c r="DF32" s="624"/>
      <c r="DG32" s="624"/>
      <c r="DH32" s="624"/>
      <c r="DI32" s="624"/>
      <c r="DJ32" s="624"/>
      <c r="DK32" s="625"/>
      <c r="DL32" s="632" t="s">
        <v>241</v>
      </c>
      <c r="DM32" s="624"/>
      <c r="DN32" s="624"/>
      <c r="DO32" s="624"/>
      <c r="DP32" s="624"/>
      <c r="DQ32" s="624"/>
      <c r="DR32" s="624"/>
      <c r="DS32" s="624"/>
      <c r="DT32" s="624"/>
      <c r="DU32" s="624"/>
      <c r="DV32" s="625"/>
      <c r="DW32" s="628" t="s">
        <v>241</v>
      </c>
      <c r="DX32" s="655"/>
      <c r="DY32" s="655"/>
      <c r="DZ32" s="655"/>
      <c r="EA32" s="655"/>
      <c r="EB32" s="655"/>
      <c r="EC32" s="656"/>
    </row>
    <row r="33" spans="2:133" ht="11.25" customHeight="1" x14ac:dyDescent="0.15">
      <c r="B33" s="620" t="s">
        <v>326</v>
      </c>
      <c r="C33" s="621"/>
      <c r="D33" s="621"/>
      <c r="E33" s="621"/>
      <c r="F33" s="621"/>
      <c r="G33" s="621"/>
      <c r="H33" s="621"/>
      <c r="I33" s="621"/>
      <c r="J33" s="621"/>
      <c r="K33" s="621"/>
      <c r="L33" s="621"/>
      <c r="M33" s="621"/>
      <c r="N33" s="621"/>
      <c r="O33" s="621"/>
      <c r="P33" s="621"/>
      <c r="Q33" s="622"/>
      <c r="R33" s="623">
        <v>292592</v>
      </c>
      <c r="S33" s="624"/>
      <c r="T33" s="624"/>
      <c r="U33" s="624"/>
      <c r="V33" s="624"/>
      <c r="W33" s="624"/>
      <c r="X33" s="624"/>
      <c r="Y33" s="625"/>
      <c r="Z33" s="626">
        <v>0.8</v>
      </c>
      <c r="AA33" s="626"/>
      <c r="AB33" s="626"/>
      <c r="AC33" s="626"/>
      <c r="AD33" s="627">
        <v>110508</v>
      </c>
      <c r="AE33" s="627"/>
      <c r="AF33" s="627"/>
      <c r="AG33" s="627"/>
      <c r="AH33" s="627"/>
      <c r="AI33" s="627"/>
      <c r="AJ33" s="627"/>
      <c r="AK33" s="627"/>
      <c r="AL33" s="628">
        <v>0.7</v>
      </c>
      <c r="AM33" s="629"/>
      <c r="AN33" s="629"/>
      <c r="AO33" s="630"/>
      <c r="AP33" s="675"/>
      <c r="AQ33" s="676"/>
      <c r="AR33" s="676"/>
      <c r="AS33" s="676"/>
      <c r="AT33" s="679"/>
      <c r="AU33" s="219"/>
      <c r="AV33" s="219"/>
      <c r="AW33" s="219"/>
      <c r="AX33" s="644" t="s">
        <v>327</v>
      </c>
      <c r="AY33" s="645"/>
      <c r="AZ33" s="645"/>
      <c r="BA33" s="645"/>
      <c r="BB33" s="645"/>
      <c r="BC33" s="645"/>
      <c r="BD33" s="645"/>
      <c r="BE33" s="645"/>
      <c r="BF33" s="646"/>
      <c r="BG33" s="681">
        <v>99.4</v>
      </c>
      <c r="BH33" s="682"/>
      <c r="BI33" s="682"/>
      <c r="BJ33" s="682"/>
      <c r="BK33" s="682"/>
      <c r="BL33" s="682"/>
      <c r="BM33" s="683">
        <v>98.7</v>
      </c>
      <c r="BN33" s="682"/>
      <c r="BO33" s="682"/>
      <c r="BP33" s="682"/>
      <c r="BQ33" s="684"/>
      <c r="BR33" s="681">
        <v>99.5</v>
      </c>
      <c r="BS33" s="682"/>
      <c r="BT33" s="682"/>
      <c r="BU33" s="682"/>
      <c r="BV33" s="682"/>
      <c r="BW33" s="682"/>
      <c r="BX33" s="683">
        <v>98.6</v>
      </c>
      <c r="BY33" s="682"/>
      <c r="BZ33" s="682"/>
      <c r="CA33" s="682"/>
      <c r="CB33" s="684"/>
      <c r="CD33" s="620" t="s">
        <v>328</v>
      </c>
      <c r="CE33" s="621"/>
      <c r="CF33" s="621"/>
      <c r="CG33" s="621"/>
      <c r="CH33" s="621"/>
      <c r="CI33" s="621"/>
      <c r="CJ33" s="621"/>
      <c r="CK33" s="621"/>
      <c r="CL33" s="621"/>
      <c r="CM33" s="621"/>
      <c r="CN33" s="621"/>
      <c r="CO33" s="621"/>
      <c r="CP33" s="621"/>
      <c r="CQ33" s="622"/>
      <c r="CR33" s="623">
        <v>13838129</v>
      </c>
      <c r="CS33" s="653"/>
      <c r="CT33" s="653"/>
      <c r="CU33" s="653"/>
      <c r="CV33" s="653"/>
      <c r="CW33" s="653"/>
      <c r="CX33" s="653"/>
      <c r="CY33" s="654"/>
      <c r="CZ33" s="628">
        <v>39</v>
      </c>
      <c r="DA33" s="655"/>
      <c r="DB33" s="655"/>
      <c r="DC33" s="658"/>
      <c r="DD33" s="632">
        <v>9391243</v>
      </c>
      <c r="DE33" s="653"/>
      <c r="DF33" s="653"/>
      <c r="DG33" s="653"/>
      <c r="DH33" s="653"/>
      <c r="DI33" s="653"/>
      <c r="DJ33" s="653"/>
      <c r="DK33" s="654"/>
      <c r="DL33" s="632">
        <v>7139857</v>
      </c>
      <c r="DM33" s="653"/>
      <c r="DN33" s="653"/>
      <c r="DO33" s="653"/>
      <c r="DP33" s="653"/>
      <c r="DQ33" s="653"/>
      <c r="DR33" s="653"/>
      <c r="DS33" s="653"/>
      <c r="DT33" s="653"/>
      <c r="DU33" s="653"/>
      <c r="DV33" s="654"/>
      <c r="DW33" s="628">
        <v>41.1</v>
      </c>
      <c r="DX33" s="655"/>
      <c r="DY33" s="655"/>
      <c r="DZ33" s="655"/>
      <c r="EA33" s="655"/>
      <c r="EB33" s="655"/>
      <c r="EC33" s="656"/>
    </row>
    <row r="34" spans="2:133" ht="11.25" customHeight="1" x14ac:dyDescent="0.15">
      <c r="B34" s="620" t="s">
        <v>329</v>
      </c>
      <c r="C34" s="621"/>
      <c r="D34" s="621"/>
      <c r="E34" s="621"/>
      <c r="F34" s="621"/>
      <c r="G34" s="621"/>
      <c r="H34" s="621"/>
      <c r="I34" s="621"/>
      <c r="J34" s="621"/>
      <c r="K34" s="621"/>
      <c r="L34" s="621"/>
      <c r="M34" s="621"/>
      <c r="N34" s="621"/>
      <c r="O34" s="621"/>
      <c r="P34" s="621"/>
      <c r="Q34" s="622"/>
      <c r="R34" s="623">
        <v>568009</v>
      </c>
      <c r="S34" s="624"/>
      <c r="T34" s="624"/>
      <c r="U34" s="624"/>
      <c r="V34" s="624"/>
      <c r="W34" s="624"/>
      <c r="X34" s="624"/>
      <c r="Y34" s="625"/>
      <c r="Z34" s="626">
        <v>1.5</v>
      </c>
      <c r="AA34" s="626"/>
      <c r="AB34" s="626"/>
      <c r="AC34" s="626"/>
      <c r="AD34" s="627" t="s">
        <v>241</v>
      </c>
      <c r="AE34" s="627"/>
      <c r="AF34" s="627"/>
      <c r="AG34" s="627"/>
      <c r="AH34" s="627"/>
      <c r="AI34" s="627"/>
      <c r="AJ34" s="627"/>
      <c r="AK34" s="627"/>
      <c r="AL34" s="628" t="s">
        <v>241</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330</v>
      </c>
      <c r="CE34" s="621"/>
      <c r="CF34" s="621"/>
      <c r="CG34" s="621"/>
      <c r="CH34" s="621"/>
      <c r="CI34" s="621"/>
      <c r="CJ34" s="621"/>
      <c r="CK34" s="621"/>
      <c r="CL34" s="621"/>
      <c r="CM34" s="621"/>
      <c r="CN34" s="621"/>
      <c r="CO34" s="621"/>
      <c r="CP34" s="621"/>
      <c r="CQ34" s="622"/>
      <c r="CR34" s="623">
        <v>5742396</v>
      </c>
      <c r="CS34" s="624"/>
      <c r="CT34" s="624"/>
      <c r="CU34" s="624"/>
      <c r="CV34" s="624"/>
      <c r="CW34" s="624"/>
      <c r="CX34" s="624"/>
      <c r="CY34" s="625"/>
      <c r="CZ34" s="628">
        <v>16.2</v>
      </c>
      <c r="DA34" s="655"/>
      <c r="DB34" s="655"/>
      <c r="DC34" s="658"/>
      <c r="DD34" s="632">
        <v>3816469</v>
      </c>
      <c r="DE34" s="624"/>
      <c r="DF34" s="624"/>
      <c r="DG34" s="624"/>
      <c r="DH34" s="624"/>
      <c r="DI34" s="624"/>
      <c r="DJ34" s="624"/>
      <c r="DK34" s="625"/>
      <c r="DL34" s="632">
        <v>3377360</v>
      </c>
      <c r="DM34" s="624"/>
      <c r="DN34" s="624"/>
      <c r="DO34" s="624"/>
      <c r="DP34" s="624"/>
      <c r="DQ34" s="624"/>
      <c r="DR34" s="624"/>
      <c r="DS34" s="624"/>
      <c r="DT34" s="624"/>
      <c r="DU34" s="624"/>
      <c r="DV34" s="625"/>
      <c r="DW34" s="628">
        <v>19.399999999999999</v>
      </c>
      <c r="DX34" s="655"/>
      <c r="DY34" s="655"/>
      <c r="DZ34" s="655"/>
      <c r="EA34" s="655"/>
      <c r="EB34" s="655"/>
      <c r="EC34" s="656"/>
    </row>
    <row r="35" spans="2:133" ht="11.25" customHeight="1" x14ac:dyDescent="0.15">
      <c r="B35" s="620" t="s">
        <v>331</v>
      </c>
      <c r="C35" s="621"/>
      <c r="D35" s="621"/>
      <c r="E35" s="621"/>
      <c r="F35" s="621"/>
      <c r="G35" s="621"/>
      <c r="H35" s="621"/>
      <c r="I35" s="621"/>
      <c r="J35" s="621"/>
      <c r="K35" s="621"/>
      <c r="L35" s="621"/>
      <c r="M35" s="621"/>
      <c r="N35" s="621"/>
      <c r="O35" s="621"/>
      <c r="P35" s="621"/>
      <c r="Q35" s="622"/>
      <c r="R35" s="623">
        <v>1997384</v>
      </c>
      <c r="S35" s="624"/>
      <c r="T35" s="624"/>
      <c r="U35" s="624"/>
      <c r="V35" s="624"/>
      <c r="W35" s="624"/>
      <c r="X35" s="624"/>
      <c r="Y35" s="625"/>
      <c r="Z35" s="626">
        <v>5.4</v>
      </c>
      <c r="AA35" s="626"/>
      <c r="AB35" s="626"/>
      <c r="AC35" s="626"/>
      <c r="AD35" s="627" t="s">
        <v>185</v>
      </c>
      <c r="AE35" s="627"/>
      <c r="AF35" s="627"/>
      <c r="AG35" s="627"/>
      <c r="AH35" s="627"/>
      <c r="AI35" s="627"/>
      <c r="AJ35" s="627"/>
      <c r="AK35" s="627"/>
      <c r="AL35" s="628" t="s">
        <v>241</v>
      </c>
      <c r="AM35" s="629"/>
      <c r="AN35" s="629"/>
      <c r="AO35" s="630"/>
      <c r="AP35" s="222"/>
      <c r="AQ35" s="605" t="s">
        <v>332</v>
      </c>
      <c r="AR35" s="606"/>
      <c r="AS35" s="606"/>
      <c r="AT35" s="606"/>
      <c r="AU35" s="606"/>
      <c r="AV35" s="606"/>
      <c r="AW35" s="606"/>
      <c r="AX35" s="606"/>
      <c r="AY35" s="606"/>
      <c r="AZ35" s="606"/>
      <c r="BA35" s="606"/>
      <c r="BB35" s="606"/>
      <c r="BC35" s="606"/>
      <c r="BD35" s="606"/>
      <c r="BE35" s="606"/>
      <c r="BF35" s="607"/>
      <c r="BG35" s="605" t="s">
        <v>333</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334</v>
      </c>
      <c r="CE35" s="621"/>
      <c r="CF35" s="621"/>
      <c r="CG35" s="621"/>
      <c r="CH35" s="621"/>
      <c r="CI35" s="621"/>
      <c r="CJ35" s="621"/>
      <c r="CK35" s="621"/>
      <c r="CL35" s="621"/>
      <c r="CM35" s="621"/>
      <c r="CN35" s="621"/>
      <c r="CO35" s="621"/>
      <c r="CP35" s="621"/>
      <c r="CQ35" s="622"/>
      <c r="CR35" s="623">
        <v>506928</v>
      </c>
      <c r="CS35" s="653"/>
      <c r="CT35" s="653"/>
      <c r="CU35" s="653"/>
      <c r="CV35" s="653"/>
      <c r="CW35" s="653"/>
      <c r="CX35" s="653"/>
      <c r="CY35" s="654"/>
      <c r="CZ35" s="628">
        <v>1.4</v>
      </c>
      <c r="DA35" s="655"/>
      <c r="DB35" s="655"/>
      <c r="DC35" s="658"/>
      <c r="DD35" s="632">
        <v>452244</v>
      </c>
      <c r="DE35" s="653"/>
      <c r="DF35" s="653"/>
      <c r="DG35" s="653"/>
      <c r="DH35" s="653"/>
      <c r="DI35" s="653"/>
      <c r="DJ35" s="653"/>
      <c r="DK35" s="654"/>
      <c r="DL35" s="632">
        <v>449813</v>
      </c>
      <c r="DM35" s="653"/>
      <c r="DN35" s="653"/>
      <c r="DO35" s="653"/>
      <c r="DP35" s="653"/>
      <c r="DQ35" s="653"/>
      <c r="DR35" s="653"/>
      <c r="DS35" s="653"/>
      <c r="DT35" s="653"/>
      <c r="DU35" s="653"/>
      <c r="DV35" s="654"/>
      <c r="DW35" s="628">
        <v>2.6</v>
      </c>
      <c r="DX35" s="655"/>
      <c r="DY35" s="655"/>
      <c r="DZ35" s="655"/>
      <c r="EA35" s="655"/>
      <c r="EB35" s="655"/>
      <c r="EC35" s="656"/>
    </row>
    <row r="36" spans="2:133" ht="11.25" customHeight="1" x14ac:dyDescent="0.15">
      <c r="B36" s="620" t="s">
        <v>335</v>
      </c>
      <c r="C36" s="621"/>
      <c r="D36" s="621"/>
      <c r="E36" s="621"/>
      <c r="F36" s="621"/>
      <c r="G36" s="621"/>
      <c r="H36" s="621"/>
      <c r="I36" s="621"/>
      <c r="J36" s="621"/>
      <c r="K36" s="621"/>
      <c r="L36" s="621"/>
      <c r="M36" s="621"/>
      <c r="N36" s="621"/>
      <c r="O36" s="621"/>
      <c r="P36" s="621"/>
      <c r="Q36" s="622"/>
      <c r="R36" s="623">
        <v>990352</v>
      </c>
      <c r="S36" s="624"/>
      <c r="T36" s="624"/>
      <c r="U36" s="624"/>
      <c r="V36" s="624"/>
      <c r="W36" s="624"/>
      <c r="X36" s="624"/>
      <c r="Y36" s="625"/>
      <c r="Z36" s="626">
        <v>2.7</v>
      </c>
      <c r="AA36" s="626"/>
      <c r="AB36" s="626"/>
      <c r="AC36" s="626"/>
      <c r="AD36" s="627" t="s">
        <v>241</v>
      </c>
      <c r="AE36" s="627"/>
      <c r="AF36" s="627"/>
      <c r="AG36" s="627"/>
      <c r="AH36" s="627"/>
      <c r="AI36" s="627"/>
      <c r="AJ36" s="627"/>
      <c r="AK36" s="627"/>
      <c r="AL36" s="628" t="s">
        <v>241</v>
      </c>
      <c r="AM36" s="629"/>
      <c r="AN36" s="629"/>
      <c r="AO36" s="630"/>
      <c r="AP36" s="222"/>
      <c r="AQ36" s="685" t="s">
        <v>336</v>
      </c>
      <c r="AR36" s="686"/>
      <c r="AS36" s="686"/>
      <c r="AT36" s="686"/>
      <c r="AU36" s="686"/>
      <c r="AV36" s="686"/>
      <c r="AW36" s="686"/>
      <c r="AX36" s="686"/>
      <c r="AY36" s="687"/>
      <c r="AZ36" s="612">
        <v>2947736</v>
      </c>
      <c r="BA36" s="613"/>
      <c r="BB36" s="613"/>
      <c r="BC36" s="613"/>
      <c r="BD36" s="613"/>
      <c r="BE36" s="613"/>
      <c r="BF36" s="688"/>
      <c r="BG36" s="609" t="s">
        <v>337</v>
      </c>
      <c r="BH36" s="610"/>
      <c r="BI36" s="610"/>
      <c r="BJ36" s="610"/>
      <c r="BK36" s="610"/>
      <c r="BL36" s="610"/>
      <c r="BM36" s="610"/>
      <c r="BN36" s="610"/>
      <c r="BO36" s="610"/>
      <c r="BP36" s="610"/>
      <c r="BQ36" s="610"/>
      <c r="BR36" s="610"/>
      <c r="BS36" s="610"/>
      <c r="BT36" s="610"/>
      <c r="BU36" s="611"/>
      <c r="BV36" s="612">
        <v>155002</v>
      </c>
      <c r="BW36" s="613"/>
      <c r="BX36" s="613"/>
      <c r="BY36" s="613"/>
      <c r="BZ36" s="613"/>
      <c r="CA36" s="613"/>
      <c r="CB36" s="688"/>
      <c r="CD36" s="620" t="s">
        <v>338</v>
      </c>
      <c r="CE36" s="621"/>
      <c r="CF36" s="621"/>
      <c r="CG36" s="621"/>
      <c r="CH36" s="621"/>
      <c r="CI36" s="621"/>
      <c r="CJ36" s="621"/>
      <c r="CK36" s="621"/>
      <c r="CL36" s="621"/>
      <c r="CM36" s="621"/>
      <c r="CN36" s="621"/>
      <c r="CO36" s="621"/>
      <c r="CP36" s="621"/>
      <c r="CQ36" s="622"/>
      <c r="CR36" s="623">
        <v>3730664</v>
      </c>
      <c r="CS36" s="624"/>
      <c r="CT36" s="624"/>
      <c r="CU36" s="624"/>
      <c r="CV36" s="624"/>
      <c r="CW36" s="624"/>
      <c r="CX36" s="624"/>
      <c r="CY36" s="625"/>
      <c r="CZ36" s="628">
        <v>10.5</v>
      </c>
      <c r="DA36" s="655"/>
      <c r="DB36" s="655"/>
      <c r="DC36" s="658"/>
      <c r="DD36" s="632">
        <v>2964436</v>
      </c>
      <c r="DE36" s="624"/>
      <c r="DF36" s="624"/>
      <c r="DG36" s="624"/>
      <c r="DH36" s="624"/>
      <c r="DI36" s="624"/>
      <c r="DJ36" s="624"/>
      <c r="DK36" s="625"/>
      <c r="DL36" s="632">
        <v>1705210</v>
      </c>
      <c r="DM36" s="624"/>
      <c r="DN36" s="624"/>
      <c r="DO36" s="624"/>
      <c r="DP36" s="624"/>
      <c r="DQ36" s="624"/>
      <c r="DR36" s="624"/>
      <c r="DS36" s="624"/>
      <c r="DT36" s="624"/>
      <c r="DU36" s="624"/>
      <c r="DV36" s="625"/>
      <c r="DW36" s="628">
        <v>9.8000000000000007</v>
      </c>
      <c r="DX36" s="655"/>
      <c r="DY36" s="655"/>
      <c r="DZ36" s="655"/>
      <c r="EA36" s="655"/>
      <c r="EB36" s="655"/>
      <c r="EC36" s="656"/>
    </row>
    <row r="37" spans="2:133" ht="11.25" customHeight="1" x14ac:dyDescent="0.15">
      <c r="B37" s="620" t="s">
        <v>339</v>
      </c>
      <c r="C37" s="621"/>
      <c r="D37" s="621"/>
      <c r="E37" s="621"/>
      <c r="F37" s="621"/>
      <c r="G37" s="621"/>
      <c r="H37" s="621"/>
      <c r="I37" s="621"/>
      <c r="J37" s="621"/>
      <c r="K37" s="621"/>
      <c r="L37" s="621"/>
      <c r="M37" s="621"/>
      <c r="N37" s="621"/>
      <c r="O37" s="621"/>
      <c r="P37" s="621"/>
      <c r="Q37" s="622"/>
      <c r="R37" s="623">
        <v>1332210</v>
      </c>
      <c r="S37" s="624"/>
      <c r="T37" s="624"/>
      <c r="U37" s="624"/>
      <c r="V37" s="624"/>
      <c r="W37" s="624"/>
      <c r="X37" s="624"/>
      <c r="Y37" s="625"/>
      <c r="Z37" s="626">
        <v>3.6</v>
      </c>
      <c r="AA37" s="626"/>
      <c r="AB37" s="626"/>
      <c r="AC37" s="626"/>
      <c r="AD37" s="627">
        <v>19455</v>
      </c>
      <c r="AE37" s="627"/>
      <c r="AF37" s="627"/>
      <c r="AG37" s="627"/>
      <c r="AH37" s="627"/>
      <c r="AI37" s="627"/>
      <c r="AJ37" s="627"/>
      <c r="AK37" s="627"/>
      <c r="AL37" s="628">
        <v>0.1</v>
      </c>
      <c r="AM37" s="629"/>
      <c r="AN37" s="629"/>
      <c r="AO37" s="630"/>
      <c r="AQ37" s="689" t="s">
        <v>340</v>
      </c>
      <c r="AR37" s="690"/>
      <c r="AS37" s="690"/>
      <c r="AT37" s="690"/>
      <c r="AU37" s="690"/>
      <c r="AV37" s="690"/>
      <c r="AW37" s="690"/>
      <c r="AX37" s="690"/>
      <c r="AY37" s="691"/>
      <c r="AZ37" s="623">
        <v>602568</v>
      </c>
      <c r="BA37" s="624"/>
      <c r="BB37" s="624"/>
      <c r="BC37" s="624"/>
      <c r="BD37" s="653"/>
      <c r="BE37" s="653"/>
      <c r="BF37" s="669"/>
      <c r="BG37" s="620" t="s">
        <v>341</v>
      </c>
      <c r="BH37" s="621"/>
      <c r="BI37" s="621"/>
      <c r="BJ37" s="621"/>
      <c r="BK37" s="621"/>
      <c r="BL37" s="621"/>
      <c r="BM37" s="621"/>
      <c r="BN37" s="621"/>
      <c r="BO37" s="621"/>
      <c r="BP37" s="621"/>
      <c r="BQ37" s="621"/>
      <c r="BR37" s="621"/>
      <c r="BS37" s="621"/>
      <c r="BT37" s="621"/>
      <c r="BU37" s="622"/>
      <c r="BV37" s="623">
        <v>135322</v>
      </c>
      <c r="BW37" s="624"/>
      <c r="BX37" s="624"/>
      <c r="BY37" s="624"/>
      <c r="BZ37" s="624"/>
      <c r="CA37" s="624"/>
      <c r="CB37" s="633"/>
      <c r="CD37" s="620" t="s">
        <v>342</v>
      </c>
      <c r="CE37" s="621"/>
      <c r="CF37" s="621"/>
      <c r="CG37" s="621"/>
      <c r="CH37" s="621"/>
      <c r="CI37" s="621"/>
      <c r="CJ37" s="621"/>
      <c r="CK37" s="621"/>
      <c r="CL37" s="621"/>
      <c r="CM37" s="621"/>
      <c r="CN37" s="621"/>
      <c r="CO37" s="621"/>
      <c r="CP37" s="621"/>
      <c r="CQ37" s="622"/>
      <c r="CR37" s="623">
        <v>941622</v>
      </c>
      <c r="CS37" s="653"/>
      <c r="CT37" s="653"/>
      <c r="CU37" s="653"/>
      <c r="CV37" s="653"/>
      <c r="CW37" s="653"/>
      <c r="CX37" s="653"/>
      <c r="CY37" s="654"/>
      <c r="CZ37" s="628">
        <v>2.7</v>
      </c>
      <c r="DA37" s="655"/>
      <c r="DB37" s="655"/>
      <c r="DC37" s="658"/>
      <c r="DD37" s="632">
        <v>941622</v>
      </c>
      <c r="DE37" s="653"/>
      <c r="DF37" s="653"/>
      <c r="DG37" s="653"/>
      <c r="DH37" s="653"/>
      <c r="DI37" s="653"/>
      <c r="DJ37" s="653"/>
      <c r="DK37" s="654"/>
      <c r="DL37" s="632">
        <v>941622</v>
      </c>
      <c r="DM37" s="653"/>
      <c r="DN37" s="653"/>
      <c r="DO37" s="653"/>
      <c r="DP37" s="653"/>
      <c r="DQ37" s="653"/>
      <c r="DR37" s="653"/>
      <c r="DS37" s="653"/>
      <c r="DT37" s="653"/>
      <c r="DU37" s="653"/>
      <c r="DV37" s="654"/>
      <c r="DW37" s="628">
        <v>5.4</v>
      </c>
      <c r="DX37" s="655"/>
      <c r="DY37" s="655"/>
      <c r="DZ37" s="655"/>
      <c r="EA37" s="655"/>
      <c r="EB37" s="655"/>
      <c r="EC37" s="656"/>
    </row>
    <row r="38" spans="2:133" ht="11.25" customHeight="1" x14ac:dyDescent="0.15">
      <c r="B38" s="620" t="s">
        <v>343</v>
      </c>
      <c r="C38" s="621"/>
      <c r="D38" s="621"/>
      <c r="E38" s="621"/>
      <c r="F38" s="621"/>
      <c r="G38" s="621"/>
      <c r="H38" s="621"/>
      <c r="I38" s="621"/>
      <c r="J38" s="621"/>
      <c r="K38" s="621"/>
      <c r="L38" s="621"/>
      <c r="M38" s="621"/>
      <c r="N38" s="621"/>
      <c r="O38" s="621"/>
      <c r="P38" s="621"/>
      <c r="Q38" s="622"/>
      <c r="R38" s="623">
        <v>2666700</v>
      </c>
      <c r="S38" s="624"/>
      <c r="T38" s="624"/>
      <c r="U38" s="624"/>
      <c r="V38" s="624"/>
      <c r="W38" s="624"/>
      <c r="X38" s="624"/>
      <c r="Y38" s="625"/>
      <c r="Z38" s="626">
        <v>7.2</v>
      </c>
      <c r="AA38" s="626"/>
      <c r="AB38" s="626"/>
      <c r="AC38" s="626"/>
      <c r="AD38" s="627" t="s">
        <v>185</v>
      </c>
      <c r="AE38" s="627"/>
      <c r="AF38" s="627"/>
      <c r="AG38" s="627"/>
      <c r="AH38" s="627"/>
      <c r="AI38" s="627"/>
      <c r="AJ38" s="627"/>
      <c r="AK38" s="627"/>
      <c r="AL38" s="628" t="s">
        <v>241</v>
      </c>
      <c r="AM38" s="629"/>
      <c r="AN38" s="629"/>
      <c r="AO38" s="630"/>
      <c r="AQ38" s="689" t="s">
        <v>344</v>
      </c>
      <c r="AR38" s="690"/>
      <c r="AS38" s="690"/>
      <c r="AT38" s="690"/>
      <c r="AU38" s="690"/>
      <c r="AV38" s="690"/>
      <c r="AW38" s="690"/>
      <c r="AX38" s="690"/>
      <c r="AY38" s="691"/>
      <c r="AZ38" s="623">
        <v>259133</v>
      </c>
      <c r="BA38" s="624"/>
      <c r="BB38" s="624"/>
      <c r="BC38" s="624"/>
      <c r="BD38" s="653"/>
      <c r="BE38" s="653"/>
      <c r="BF38" s="669"/>
      <c r="BG38" s="620" t="s">
        <v>345</v>
      </c>
      <c r="BH38" s="621"/>
      <c r="BI38" s="621"/>
      <c r="BJ38" s="621"/>
      <c r="BK38" s="621"/>
      <c r="BL38" s="621"/>
      <c r="BM38" s="621"/>
      <c r="BN38" s="621"/>
      <c r="BO38" s="621"/>
      <c r="BP38" s="621"/>
      <c r="BQ38" s="621"/>
      <c r="BR38" s="621"/>
      <c r="BS38" s="621"/>
      <c r="BT38" s="621"/>
      <c r="BU38" s="622"/>
      <c r="BV38" s="623">
        <v>8275</v>
      </c>
      <c r="BW38" s="624"/>
      <c r="BX38" s="624"/>
      <c r="BY38" s="624"/>
      <c r="BZ38" s="624"/>
      <c r="CA38" s="624"/>
      <c r="CB38" s="633"/>
      <c r="CD38" s="620" t="s">
        <v>346</v>
      </c>
      <c r="CE38" s="621"/>
      <c r="CF38" s="621"/>
      <c r="CG38" s="621"/>
      <c r="CH38" s="621"/>
      <c r="CI38" s="621"/>
      <c r="CJ38" s="621"/>
      <c r="CK38" s="621"/>
      <c r="CL38" s="621"/>
      <c r="CM38" s="621"/>
      <c r="CN38" s="621"/>
      <c r="CO38" s="621"/>
      <c r="CP38" s="621"/>
      <c r="CQ38" s="622"/>
      <c r="CR38" s="623">
        <v>2315085</v>
      </c>
      <c r="CS38" s="624"/>
      <c r="CT38" s="624"/>
      <c r="CU38" s="624"/>
      <c r="CV38" s="624"/>
      <c r="CW38" s="624"/>
      <c r="CX38" s="624"/>
      <c r="CY38" s="625"/>
      <c r="CZ38" s="628">
        <v>6.5</v>
      </c>
      <c r="DA38" s="655"/>
      <c r="DB38" s="655"/>
      <c r="DC38" s="658"/>
      <c r="DD38" s="632">
        <v>1668675</v>
      </c>
      <c r="DE38" s="624"/>
      <c r="DF38" s="624"/>
      <c r="DG38" s="624"/>
      <c r="DH38" s="624"/>
      <c r="DI38" s="624"/>
      <c r="DJ38" s="624"/>
      <c r="DK38" s="625"/>
      <c r="DL38" s="632">
        <v>1607474</v>
      </c>
      <c r="DM38" s="624"/>
      <c r="DN38" s="624"/>
      <c r="DO38" s="624"/>
      <c r="DP38" s="624"/>
      <c r="DQ38" s="624"/>
      <c r="DR38" s="624"/>
      <c r="DS38" s="624"/>
      <c r="DT38" s="624"/>
      <c r="DU38" s="624"/>
      <c r="DV38" s="625"/>
      <c r="DW38" s="628">
        <v>9.1999999999999993</v>
      </c>
      <c r="DX38" s="655"/>
      <c r="DY38" s="655"/>
      <c r="DZ38" s="655"/>
      <c r="EA38" s="655"/>
      <c r="EB38" s="655"/>
      <c r="EC38" s="656"/>
    </row>
    <row r="39" spans="2:133" ht="11.25" customHeight="1" x14ac:dyDescent="0.15">
      <c r="B39" s="620" t="s">
        <v>347</v>
      </c>
      <c r="C39" s="621"/>
      <c r="D39" s="621"/>
      <c r="E39" s="621"/>
      <c r="F39" s="621"/>
      <c r="G39" s="621"/>
      <c r="H39" s="621"/>
      <c r="I39" s="621"/>
      <c r="J39" s="621"/>
      <c r="K39" s="621"/>
      <c r="L39" s="621"/>
      <c r="M39" s="621"/>
      <c r="N39" s="621"/>
      <c r="O39" s="621"/>
      <c r="P39" s="621"/>
      <c r="Q39" s="622"/>
      <c r="R39" s="623" t="s">
        <v>241</v>
      </c>
      <c r="S39" s="624"/>
      <c r="T39" s="624"/>
      <c r="U39" s="624"/>
      <c r="V39" s="624"/>
      <c r="W39" s="624"/>
      <c r="X39" s="624"/>
      <c r="Y39" s="625"/>
      <c r="Z39" s="626" t="s">
        <v>185</v>
      </c>
      <c r="AA39" s="626"/>
      <c r="AB39" s="626"/>
      <c r="AC39" s="626"/>
      <c r="AD39" s="627" t="s">
        <v>250</v>
      </c>
      <c r="AE39" s="627"/>
      <c r="AF39" s="627"/>
      <c r="AG39" s="627"/>
      <c r="AH39" s="627"/>
      <c r="AI39" s="627"/>
      <c r="AJ39" s="627"/>
      <c r="AK39" s="627"/>
      <c r="AL39" s="628" t="s">
        <v>241</v>
      </c>
      <c r="AM39" s="629"/>
      <c r="AN39" s="629"/>
      <c r="AO39" s="630"/>
      <c r="AQ39" s="689" t="s">
        <v>348</v>
      </c>
      <c r="AR39" s="690"/>
      <c r="AS39" s="690"/>
      <c r="AT39" s="690"/>
      <c r="AU39" s="690"/>
      <c r="AV39" s="690"/>
      <c r="AW39" s="690"/>
      <c r="AX39" s="690"/>
      <c r="AY39" s="691"/>
      <c r="AZ39" s="623">
        <v>30083</v>
      </c>
      <c r="BA39" s="624"/>
      <c r="BB39" s="624"/>
      <c r="BC39" s="624"/>
      <c r="BD39" s="653"/>
      <c r="BE39" s="653"/>
      <c r="BF39" s="669"/>
      <c r="BG39" s="620" t="s">
        <v>349</v>
      </c>
      <c r="BH39" s="621"/>
      <c r="BI39" s="621"/>
      <c r="BJ39" s="621"/>
      <c r="BK39" s="621"/>
      <c r="BL39" s="621"/>
      <c r="BM39" s="621"/>
      <c r="BN39" s="621"/>
      <c r="BO39" s="621"/>
      <c r="BP39" s="621"/>
      <c r="BQ39" s="621"/>
      <c r="BR39" s="621"/>
      <c r="BS39" s="621"/>
      <c r="BT39" s="621"/>
      <c r="BU39" s="622"/>
      <c r="BV39" s="623">
        <v>12851</v>
      </c>
      <c r="BW39" s="624"/>
      <c r="BX39" s="624"/>
      <c r="BY39" s="624"/>
      <c r="BZ39" s="624"/>
      <c r="CA39" s="624"/>
      <c r="CB39" s="633"/>
      <c r="CD39" s="620" t="s">
        <v>350</v>
      </c>
      <c r="CE39" s="621"/>
      <c r="CF39" s="621"/>
      <c r="CG39" s="621"/>
      <c r="CH39" s="621"/>
      <c r="CI39" s="621"/>
      <c r="CJ39" s="621"/>
      <c r="CK39" s="621"/>
      <c r="CL39" s="621"/>
      <c r="CM39" s="621"/>
      <c r="CN39" s="621"/>
      <c r="CO39" s="621"/>
      <c r="CP39" s="621"/>
      <c r="CQ39" s="622"/>
      <c r="CR39" s="623">
        <v>1078577</v>
      </c>
      <c r="CS39" s="653"/>
      <c r="CT39" s="653"/>
      <c r="CU39" s="653"/>
      <c r="CV39" s="653"/>
      <c r="CW39" s="653"/>
      <c r="CX39" s="653"/>
      <c r="CY39" s="654"/>
      <c r="CZ39" s="628">
        <v>3</v>
      </c>
      <c r="DA39" s="655"/>
      <c r="DB39" s="655"/>
      <c r="DC39" s="658"/>
      <c r="DD39" s="632">
        <v>375442</v>
      </c>
      <c r="DE39" s="653"/>
      <c r="DF39" s="653"/>
      <c r="DG39" s="653"/>
      <c r="DH39" s="653"/>
      <c r="DI39" s="653"/>
      <c r="DJ39" s="653"/>
      <c r="DK39" s="654"/>
      <c r="DL39" s="632" t="s">
        <v>241</v>
      </c>
      <c r="DM39" s="653"/>
      <c r="DN39" s="653"/>
      <c r="DO39" s="653"/>
      <c r="DP39" s="653"/>
      <c r="DQ39" s="653"/>
      <c r="DR39" s="653"/>
      <c r="DS39" s="653"/>
      <c r="DT39" s="653"/>
      <c r="DU39" s="653"/>
      <c r="DV39" s="654"/>
      <c r="DW39" s="628" t="s">
        <v>241</v>
      </c>
      <c r="DX39" s="655"/>
      <c r="DY39" s="655"/>
      <c r="DZ39" s="655"/>
      <c r="EA39" s="655"/>
      <c r="EB39" s="655"/>
      <c r="EC39" s="656"/>
    </row>
    <row r="40" spans="2:133" ht="11.25" customHeight="1" x14ac:dyDescent="0.15">
      <c r="B40" s="620" t="s">
        <v>351</v>
      </c>
      <c r="C40" s="621"/>
      <c r="D40" s="621"/>
      <c r="E40" s="621"/>
      <c r="F40" s="621"/>
      <c r="G40" s="621"/>
      <c r="H40" s="621"/>
      <c r="I40" s="621"/>
      <c r="J40" s="621"/>
      <c r="K40" s="621"/>
      <c r="L40" s="621"/>
      <c r="M40" s="621"/>
      <c r="N40" s="621"/>
      <c r="O40" s="621"/>
      <c r="P40" s="621"/>
      <c r="Q40" s="622"/>
      <c r="R40" s="623">
        <v>398400</v>
      </c>
      <c r="S40" s="624"/>
      <c r="T40" s="624"/>
      <c r="U40" s="624"/>
      <c r="V40" s="624"/>
      <c r="W40" s="624"/>
      <c r="X40" s="624"/>
      <c r="Y40" s="625"/>
      <c r="Z40" s="626">
        <v>1.1000000000000001</v>
      </c>
      <c r="AA40" s="626"/>
      <c r="AB40" s="626"/>
      <c r="AC40" s="626"/>
      <c r="AD40" s="627" t="s">
        <v>185</v>
      </c>
      <c r="AE40" s="627"/>
      <c r="AF40" s="627"/>
      <c r="AG40" s="627"/>
      <c r="AH40" s="627"/>
      <c r="AI40" s="627"/>
      <c r="AJ40" s="627"/>
      <c r="AK40" s="627"/>
      <c r="AL40" s="628" t="s">
        <v>241</v>
      </c>
      <c r="AM40" s="629"/>
      <c r="AN40" s="629"/>
      <c r="AO40" s="630"/>
      <c r="AQ40" s="689" t="s">
        <v>352</v>
      </c>
      <c r="AR40" s="690"/>
      <c r="AS40" s="690"/>
      <c r="AT40" s="690"/>
      <c r="AU40" s="690"/>
      <c r="AV40" s="690"/>
      <c r="AW40" s="690"/>
      <c r="AX40" s="690"/>
      <c r="AY40" s="691"/>
      <c r="AZ40" s="623" t="s">
        <v>241</v>
      </c>
      <c r="BA40" s="624"/>
      <c r="BB40" s="624"/>
      <c r="BC40" s="624"/>
      <c r="BD40" s="653"/>
      <c r="BE40" s="653"/>
      <c r="BF40" s="669"/>
      <c r="BG40" s="673" t="s">
        <v>353</v>
      </c>
      <c r="BH40" s="674"/>
      <c r="BI40" s="674"/>
      <c r="BJ40" s="674"/>
      <c r="BK40" s="674"/>
      <c r="BL40" s="223"/>
      <c r="BM40" s="621" t="s">
        <v>354</v>
      </c>
      <c r="BN40" s="621"/>
      <c r="BO40" s="621"/>
      <c r="BP40" s="621"/>
      <c r="BQ40" s="621"/>
      <c r="BR40" s="621"/>
      <c r="BS40" s="621"/>
      <c r="BT40" s="621"/>
      <c r="BU40" s="622"/>
      <c r="BV40" s="623">
        <v>98</v>
      </c>
      <c r="BW40" s="624"/>
      <c r="BX40" s="624"/>
      <c r="BY40" s="624"/>
      <c r="BZ40" s="624"/>
      <c r="CA40" s="624"/>
      <c r="CB40" s="633"/>
      <c r="CD40" s="620" t="s">
        <v>355</v>
      </c>
      <c r="CE40" s="621"/>
      <c r="CF40" s="621"/>
      <c r="CG40" s="621"/>
      <c r="CH40" s="621"/>
      <c r="CI40" s="621"/>
      <c r="CJ40" s="621"/>
      <c r="CK40" s="621"/>
      <c r="CL40" s="621"/>
      <c r="CM40" s="621"/>
      <c r="CN40" s="621"/>
      <c r="CO40" s="621"/>
      <c r="CP40" s="621"/>
      <c r="CQ40" s="622"/>
      <c r="CR40" s="623">
        <v>464479</v>
      </c>
      <c r="CS40" s="624"/>
      <c r="CT40" s="624"/>
      <c r="CU40" s="624"/>
      <c r="CV40" s="624"/>
      <c r="CW40" s="624"/>
      <c r="CX40" s="624"/>
      <c r="CY40" s="625"/>
      <c r="CZ40" s="628">
        <v>1.3</v>
      </c>
      <c r="DA40" s="655"/>
      <c r="DB40" s="655"/>
      <c r="DC40" s="658"/>
      <c r="DD40" s="632">
        <v>113977</v>
      </c>
      <c r="DE40" s="624"/>
      <c r="DF40" s="624"/>
      <c r="DG40" s="624"/>
      <c r="DH40" s="624"/>
      <c r="DI40" s="624"/>
      <c r="DJ40" s="624"/>
      <c r="DK40" s="625"/>
      <c r="DL40" s="632" t="s">
        <v>241</v>
      </c>
      <c r="DM40" s="624"/>
      <c r="DN40" s="624"/>
      <c r="DO40" s="624"/>
      <c r="DP40" s="624"/>
      <c r="DQ40" s="624"/>
      <c r="DR40" s="624"/>
      <c r="DS40" s="624"/>
      <c r="DT40" s="624"/>
      <c r="DU40" s="624"/>
      <c r="DV40" s="625"/>
      <c r="DW40" s="628" t="s">
        <v>241</v>
      </c>
      <c r="DX40" s="655"/>
      <c r="DY40" s="655"/>
      <c r="DZ40" s="655"/>
      <c r="EA40" s="655"/>
      <c r="EB40" s="655"/>
      <c r="EC40" s="656"/>
    </row>
    <row r="41" spans="2:133" ht="11.25" customHeight="1" x14ac:dyDescent="0.15">
      <c r="B41" s="644" t="s">
        <v>356</v>
      </c>
      <c r="C41" s="645"/>
      <c r="D41" s="645"/>
      <c r="E41" s="645"/>
      <c r="F41" s="645"/>
      <c r="G41" s="645"/>
      <c r="H41" s="645"/>
      <c r="I41" s="645"/>
      <c r="J41" s="645"/>
      <c r="K41" s="645"/>
      <c r="L41" s="645"/>
      <c r="M41" s="645"/>
      <c r="N41" s="645"/>
      <c r="O41" s="645"/>
      <c r="P41" s="645"/>
      <c r="Q41" s="646"/>
      <c r="R41" s="698">
        <v>37135502</v>
      </c>
      <c r="S41" s="699"/>
      <c r="T41" s="699"/>
      <c r="U41" s="699"/>
      <c r="V41" s="699"/>
      <c r="W41" s="699"/>
      <c r="X41" s="699"/>
      <c r="Y41" s="700"/>
      <c r="Z41" s="701">
        <v>100</v>
      </c>
      <c r="AA41" s="701"/>
      <c r="AB41" s="701"/>
      <c r="AC41" s="701"/>
      <c r="AD41" s="702">
        <v>16993479</v>
      </c>
      <c r="AE41" s="702"/>
      <c r="AF41" s="702"/>
      <c r="AG41" s="702"/>
      <c r="AH41" s="702"/>
      <c r="AI41" s="702"/>
      <c r="AJ41" s="702"/>
      <c r="AK41" s="702"/>
      <c r="AL41" s="703">
        <v>100</v>
      </c>
      <c r="AM41" s="683"/>
      <c r="AN41" s="683"/>
      <c r="AO41" s="704"/>
      <c r="AQ41" s="689" t="s">
        <v>357</v>
      </c>
      <c r="AR41" s="690"/>
      <c r="AS41" s="690"/>
      <c r="AT41" s="690"/>
      <c r="AU41" s="690"/>
      <c r="AV41" s="690"/>
      <c r="AW41" s="690"/>
      <c r="AX41" s="690"/>
      <c r="AY41" s="691"/>
      <c r="AZ41" s="623">
        <v>428369</v>
      </c>
      <c r="BA41" s="624"/>
      <c r="BB41" s="624"/>
      <c r="BC41" s="624"/>
      <c r="BD41" s="653"/>
      <c r="BE41" s="653"/>
      <c r="BF41" s="669"/>
      <c r="BG41" s="673"/>
      <c r="BH41" s="674"/>
      <c r="BI41" s="674"/>
      <c r="BJ41" s="674"/>
      <c r="BK41" s="674"/>
      <c r="BL41" s="223"/>
      <c r="BM41" s="621" t="s">
        <v>358</v>
      </c>
      <c r="BN41" s="621"/>
      <c r="BO41" s="621"/>
      <c r="BP41" s="621"/>
      <c r="BQ41" s="621"/>
      <c r="BR41" s="621"/>
      <c r="BS41" s="621"/>
      <c r="BT41" s="621"/>
      <c r="BU41" s="622"/>
      <c r="BV41" s="623" t="s">
        <v>241</v>
      </c>
      <c r="BW41" s="624"/>
      <c r="BX41" s="624"/>
      <c r="BY41" s="624"/>
      <c r="BZ41" s="624"/>
      <c r="CA41" s="624"/>
      <c r="CB41" s="633"/>
      <c r="CD41" s="620" t="s">
        <v>359</v>
      </c>
      <c r="CE41" s="621"/>
      <c r="CF41" s="621"/>
      <c r="CG41" s="621"/>
      <c r="CH41" s="621"/>
      <c r="CI41" s="621"/>
      <c r="CJ41" s="621"/>
      <c r="CK41" s="621"/>
      <c r="CL41" s="621"/>
      <c r="CM41" s="621"/>
      <c r="CN41" s="621"/>
      <c r="CO41" s="621"/>
      <c r="CP41" s="621"/>
      <c r="CQ41" s="622"/>
      <c r="CR41" s="623" t="s">
        <v>241</v>
      </c>
      <c r="CS41" s="653"/>
      <c r="CT41" s="653"/>
      <c r="CU41" s="653"/>
      <c r="CV41" s="653"/>
      <c r="CW41" s="653"/>
      <c r="CX41" s="653"/>
      <c r="CY41" s="654"/>
      <c r="CZ41" s="628" t="s">
        <v>241</v>
      </c>
      <c r="DA41" s="655"/>
      <c r="DB41" s="655"/>
      <c r="DC41" s="658"/>
      <c r="DD41" s="632" t="s">
        <v>241</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360</v>
      </c>
      <c r="AR42" s="706"/>
      <c r="AS42" s="706"/>
      <c r="AT42" s="706"/>
      <c r="AU42" s="706"/>
      <c r="AV42" s="706"/>
      <c r="AW42" s="706"/>
      <c r="AX42" s="706"/>
      <c r="AY42" s="707"/>
      <c r="AZ42" s="698">
        <v>1627583</v>
      </c>
      <c r="BA42" s="699"/>
      <c r="BB42" s="699"/>
      <c r="BC42" s="699"/>
      <c r="BD42" s="682"/>
      <c r="BE42" s="682"/>
      <c r="BF42" s="684"/>
      <c r="BG42" s="675"/>
      <c r="BH42" s="676"/>
      <c r="BI42" s="676"/>
      <c r="BJ42" s="676"/>
      <c r="BK42" s="676"/>
      <c r="BL42" s="224"/>
      <c r="BM42" s="645" t="s">
        <v>361</v>
      </c>
      <c r="BN42" s="645"/>
      <c r="BO42" s="645"/>
      <c r="BP42" s="645"/>
      <c r="BQ42" s="645"/>
      <c r="BR42" s="645"/>
      <c r="BS42" s="645"/>
      <c r="BT42" s="645"/>
      <c r="BU42" s="646"/>
      <c r="BV42" s="698">
        <v>368</v>
      </c>
      <c r="BW42" s="699"/>
      <c r="BX42" s="699"/>
      <c r="BY42" s="699"/>
      <c r="BZ42" s="699"/>
      <c r="CA42" s="699"/>
      <c r="CB42" s="708"/>
      <c r="CD42" s="620" t="s">
        <v>362</v>
      </c>
      <c r="CE42" s="621"/>
      <c r="CF42" s="621"/>
      <c r="CG42" s="621"/>
      <c r="CH42" s="621"/>
      <c r="CI42" s="621"/>
      <c r="CJ42" s="621"/>
      <c r="CK42" s="621"/>
      <c r="CL42" s="621"/>
      <c r="CM42" s="621"/>
      <c r="CN42" s="621"/>
      <c r="CO42" s="621"/>
      <c r="CP42" s="621"/>
      <c r="CQ42" s="622"/>
      <c r="CR42" s="623">
        <v>4745779</v>
      </c>
      <c r="CS42" s="653"/>
      <c r="CT42" s="653"/>
      <c r="CU42" s="653"/>
      <c r="CV42" s="653"/>
      <c r="CW42" s="653"/>
      <c r="CX42" s="653"/>
      <c r="CY42" s="654"/>
      <c r="CZ42" s="628">
        <v>13.4</v>
      </c>
      <c r="DA42" s="655"/>
      <c r="DB42" s="655"/>
      <c r="DC42" s="658"/>
      <c r="DD42" s="632">
        <v>803314</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363</v>
      </c>
      <c r="CD43" s="620" t="s">
        <v>364</v>
      </c>
      <c r="CE43" s="621"/>
      <c r="CF43" s="621"/>
      <c r="CG43" s="621"/>
      <c r="CH43" s="621"/>
      <c r="CI43" s="621"/>
      <c r="CJ43" s="621"/>
      <c r="CK43" s="621"/>
      <c r="CL43" s="621"/>
      <c r="CM43" s="621"/>
      <c r="CN43" s="621"/>
      <c r="CO43" s="621"/>
      <c r="CP43" s="621"/>
      <c r="CQ43" s="622"/>
      <c r="CR43" s="623">
        <v>230920</v>
      </c>
      <c r="CS43" s="653"/>
      <c r="CT43" s="653"/>
      <c r="CU43" s="653"/>
      <c r="CV43" s="653"/>
      <c r="CW43" s="653"/>
      <c r="CX43" s="653"/>
      <c r="CY43" s="654"/>
      <c r="CZ43" s="628">
        <v>0.7</v>
      </c>
      <c r="DA43" s="655"/>
      <c r="DB43" s="655"/>
      <c r="DC43" s="658"/>
      <c r="DD43" s="632">
        <v>230920</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365</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312</v>
      </c>
      <c r="CE44" s="662"/>
      <c r="CF44" s="620" t="s">
        <v>366</v>
      </c>
      <c r="CG44" s="621"/>
      <c r="CH44" s="621"/>
      <c r="CI44" s="621"/>
      <c r="CJ44" s="621"/>
      <c r="CK44" s="621"/>
      <c r="CL44" s="621"/>
      <c r="CM44" s="621"/>
      <c r="CN44" s="621"/>
      <c r="CO44" s="621"/>
      <c r="CP44" s="621"/>
      <c r="CQ44" s="622"/>
      <c r="CR44" s="623">
        <v>4576092</v>
      </c>
      <c r="CS44" s="624"/>
      <c r="CT44" s="624"/>
      <c r="CU44" s="624"/>
      <c r="CV44" s="624"/>
      <c r="CW44" s="624"/>
      <c r="CX44" s="624"/>
      <c r="CY44" s="625"/>
      <c r="CZ44" s="628">
        <v>12.9</v>
      </c>
      <c r="DA44" s="629"/>
      <c r="DB44" s="629"/>
      <c r="DC44" s="635"/>
      <c r="DD44" s="632">
        <v>798157</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367</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368</v>
      </c>
      <c r="CG45" s="621"/>
      <c r="CH45" s="621"/>
      <c r="CI45" s="621"/>
      <c r="CJ45" s="621"/>
      <c r="CK45" s="621"/>
      <c r="CL45" s="621"/>
      <c r="CM45" s="621"/>
      <c r="CN45" s="621"/>
      <c r="CO45" s="621"/>
      <c r="CP45" s="621"/>
      <c r="CQ45" s="622"/>
      <c r="CR45" s="623">
        <v>1704870</v>
      </c>
      <c r="CS45" s="653"/>
      <c r="CT45" s="653"/>
      <c r="CU45" s="653"/>
      <c r="CV45" s="653"/>
      <c r="CW45" s="653"/>
      <c r="CX45" s="653"/>
      <c r="CY45" s="654"/>
      <c r="CZ45" s="628">
        <v>4.8</v>
      </c>
      <c r="DA45" s="655"/>
      <c r="DB45" s="655"/>
      <c r="DC45" s="658"/>
      <c r="DD45" s="632">
        <v>60473</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369</v>
      </c>
      <c r="CG46" s="621"/>
      <c r="CH46" s="621"/>
      <c r="CI46" s="621"/>
      <c r="CJ46" s="621"/>
      <c r="CK46" s="621"/>
      <c r="CL46" s="621"/>
      <c r="CM46" s="621"/>
      <c r="CN46" s="621"/>
      <c r="CO46" s="621"/>
      <c r="CP46" s="621"/>
      <c r="CQ46" s="622"/>
      <c r="CR46" s="623">
        <v>2538722</v>
      </c>
      <c r="CS46" s="624"/>
      <c r="CT46" s="624"/>
      <c r="CU46" s="624"/>
      <c r="CV46" s="624"/>
      <c r="CW46" s="624"/>
      <c r="CX46" s="624"/>
      <c r="CY46" s="625"/>
      <c r="CZ46" s="628">
        <v>7.2</v>
      </c>
      <c r="DA46" s="629"/>
      <c r="DB46" s="629"/>
      <c r="DC46" s="635"/>
      <c r="DD46" s="632">
        <v>734724</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370</v>
      </c>
      <c r="CG47" s="621"/>
      <c r="CH47" s="621"/>
      <c r="CI47" s="621"/>
      <c r="CJ47" s="621"/>
      <c r="CK47" s="621"/>
      <c r="CL47" s="621"/>
      <c r="CM47" s="621"/>
      <c r="CN47" s="621"/>
      <c r="CO47" s="621"/>
      <c r="CP47" s="621"/>
      <c r="CQ47" s="622"/>
      <c r="CR47" s="623">
        <v>169687</v>
      </c>
      <c r="CS47" s="653"/>
      <c r="CT47" s="653"/>
      <c r="CU47" s="653"/>
      <c r="CV47" s="653"/>
      <c r="CW47" s="653"/>
      <c r="CX47" s="653"/>
      <c r="CY47" s="654"/>
      <c r="CZ47" s="628">
        <v>0.5</v>
      </c>
      <c r="DA47" s="655"/>
      <c r="DB47" s="655"/>
      <c r="DC47" s="658"/>
      <c r="DD47" s="632">
        <v>5157</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371</v>
      </c>
      <c r="CG48" s="621"/>
      <c r="CH48" s="621"/>
      <c r="CI48" s="621"/>
      <c r="CJ48" s="621"/>
      <c r="CK48" s="621"/>
      <c r="CL48" s="621"/>
      <c r="CM48" s="621"/>
      <c r="CN48" s="621"/>
      <c r="CO48" s="621"/>
      <c r="CP48" s="621"/>
      <c r="CQ48" s="622"/>
      <c r="CR48" s="623" t="s">
        <v>241</v>
      </c>
      <c r="CS48" s="624"/>
      <c r="CT48" s="624"/>
      <c r="CU48" s="624"/>
      <c r="CV48" s="624"/>
      <c r="CW48" s="624"/>
      <c r="CX48" s="624"/>
      <c r="CY48" s="625"/>
      <c r="CZ48" s="628" t="s">
        <v>241</v>
      </c>
      <c r="DA48" s="629"/>
      <c r="DB48" s="629"/>
      <c r="DC48" s="635"/>
      <c r="DD48" s="632" t="s">
        <v>241</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372</v>
      </c>
      <c r="CE49" s="645"/>
      <c r="CF49" s="645"/>
      <c r="CG49" s="645"/>
      <c r="CH49" s="645"/>
      <c r="CI49" s="645"/>
      <c r="CJ49" s="645"/>
      <c r="CK49" s="645"/>
      <c r="CL49" s="645"/>
      <c r="CM49" s="645"/>
      <c r="CN49" s="645"/>
      <c r="CO49" s="645"/>
      <c r="CP49" s="645"/>
      <c r="CQ49" s="646"/>
      <c r="CR49" s="698">
        <v>35437301</v>
      </c>
      <c r="CS49" s="682"/>
      <c r="CT49" s="682"/>
      <c r="CU49" s="682"/>
      <c r="CV49" s="682"/>
      <c r="CW49" s="682"/>
      <c r="CX49" s="682"/>
      <c r="CY49" s="711"/>
      <c r="CZ49" s="703">
        <v>100</v>
      </c>
      <c r="DA49" s="712"/>
      <c r="DB49" s="712"/>
      <c r="DC49" s="713"/>
      <c r="DD49" s="714">
        <v>20456788</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HIQetXinkbk6Pum9GODfTQqoHUXYwQ3M16wcP/B2ii3722rynQlSYNVEk/D3i3HGwUH1qBueyrBOExURJS/hHw==" saltValue="RLfsUf+FflL6ep56NPTs1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373</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374</v>
      </c>
      <c r="DK2" s="723"/>
      <c r="DL2" s="723"/>
      <c r="DM2" s="723"/>
      <c r="DN2" s="723"/>
      <c r="DO2" s="724"/>
      <c r="DP2" s="228"/>
      <c r="DQ2" s="722" t="s">
        <v>375</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376</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377</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378</v>
      </c>
      <c r="B5" s="728"/>
      <c r="C5" s="728"/>
      <c r="D5" s="728"/>
      <c r="E5" s="728"/>
      <c r="F5" s="728"/>
      <c r="G5" s="728"/>
      <c r="H5" s="728"/>
      <c r="I5" s="728"/>
      <c r="J5" s="728"/>
      <c r="K5" s="728"/>
      <c r="L5" s="728"/>
      <c r="M5" s="728"/>
      <c r="N5" s="728"/>
      <c r="O5" s="728"/>
      <c r="P5" s="729"/>
      <c r="Q5" s="733" t="s">
        <v>379</v>
      </c>
      <c r="R5" s="734"/>
      <c r="S5" s="734"/>
      <c r="T5" s="734"/>
      <c r="U5" s="735"/>
      <c r="V5" s="733" t="s">
        <v>380</v>
      </c>
      <c r="W5" s="734"/>
      <c r="X5" s="734"/>
      <c r="Y5" s="734"/>
      <c r="Z5" s="735"/>
      <c r="AA5" s="733" t="s">
        <v>381</v>
      </c>
      <c r="AB5" s="734"/>
      <c r="AC5" s="734"/>
      <c r="AD5" s="734"/>
      <c r="AE5" s="734"/>
      <c r="AF5" s="739" t="s">
        <v>382</v>
      </c>
      <c r="AG5" s="734"/>
      <c r="AH5" s="734"/>
      <c r="AI5" s="734"/>
      <c r="AJ5" s="740"/>
      <c r="AK5" s="734" t="s">
        <v>383</v>
      </c>
      <c r="AL5" s="734"/>
      <c r="AM5" s="734"/>
      <c r="AN5" s="734"/>
      <c r="AO5" s="735"/>
      <c r="AP5" s="733" t="s">
        <v>384</v>
      </c>
      <c r="AQ5" s="734"/>
      <c r="AR5" s="734"/>
      <c r="AS5" s="734"/>
      <c r="AT5" s="735"/>
      <c r="AU5" s="733" t="s">
        <v>385</v>
      </c>
      <c r="AV5" s="734"/>
      <c r="AW5" s="734"/>
      <c r="AX5" s="734"/>
      <c r="AY5" s="740"/>
      <c r="AZ5" s="232"/>
      <c r="BA5" s="232"/>
      <c r="BB5" s="232"/>
      <c r="BC5" s="232"/>
      <c r="BD5" s="232"/>
      <c r="BE5" s="233"/>
      <c r="BF5" s="233"/>
      <c r="BG5" s="233"/>
      <c r="BH5" s="233"/>
      <c r="BI5" s="233"/>
      <c r="BJ5" s="233"/>
      <c r="BK5" s="233"/>
      <c r="BL5" s="233"/>
      <c r="BM5" s="233"/>
      <c r="BN5" s="233"/>
      <c r="BO5" s="233"/>
      <c r="BP5" s="233"/>
      <c r="BQ5" s="727" t="s">
        <v>386</v>
      </c>
      <c r="BR5" s="728"/>
      <c r="BS5" s="728"/>
      <c r="BT5" s="728"/>
      <c r="BU5" s="728"/>
      <c r="BV5" s="728"/>
      <c r="BW5" s="728"/>
      <c r="BX5" s="728"/>
      <c r="BY5" s="728"/>
      <c r="BZ5" s="728"/>
      <c r="CA5" s="728"/>
      <c r="CB5" s="728"/>
      <c r="CC5" s="728"/>
      <c r="CD5" s="728"/>
      <c r="CE5" s="728"/>
      <c r="CF5" s="728"/>
      <c r="CG5" s="729"/>
      <c r="CH5" s="733" t="s">
        <v>387</v>
      </c>
      <c r="CI5" s="734"/>
      <c r="CJ5" s="734"/>
      <c r="CK5" s="734"/>
      <c r="CL5" s="735"/>
      <c r="CM5" s="733" t="s">
        <v>388</v>
      </c>
      <c r="CN5" s="734"/>
      <c r="CO5" s="734"/>
      <c r="CP5" s="734"/>
      <c r="CQ5" s="735"/>
      <c r="CR5" s="733" t="s">
        <v>389</v>
      </c>
      <c r="CS5" s="734"/>
      <c r="CT5" s="734"/>
      <c r="CU5" s="734"/>
      <c r="CV5" s="735"/>
      <c r="CW5" s="733" t="s">
        <v>390</v>
      </c>
      <c r="CX5" s="734"/>
      <c r="CY5" s="734"/>
      <c r="CZ5" s="734"/>
      <c r="DA5" s="735"/>
      <c r="DB5" s="733" t="s">
        <v>391</v>
      </c>
      <c r="DC5" s="734"/>
      <c r="DD5" s="734"/>
      <c r="DE5" s="734"/>
      <c r="DF5" s="735"/>
      <c r="DG5" s="763" t="s">
        <v>392</v>
      </c>
      <c r="DH5" s="764"/>
      <c r="DI5" s="764"/>
      <c r="DJ5" s="764"/>
      <c r="DK5" s="765"/>
      <c r="DL5" s="763" t="s">
        <v>393</v>
      </c>
      <c r="DM5" s="764"/>
      <c r="DN5" s="764"/>
      <c r="DO5" s="764"/>
      <c r="DP5" s="765"/>
      <c r="DQ5" s="733" t="s">
        <v>394</v>
      </c>
      <c r="DR5" s="734"/>
      <c r="DS5" s="734"/>
      <c r="DT5" s="734"/>
      <c r="DU5" s="735"/>
      <c r="DV5" s="733" t="s">
        <v>385</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395</v>
      </c>
      <c r="C7" s="750"/>
      <c r="D7" s="750"/>
      <c r="E7" s="750"/>
      <c r="F7" s="750"/>
      <c r="G7" s="750"/>
      <c r="H7" s="750"/>
      <c r="I7" s="750"/>
      <c r="J7" s="750"/>
      <c r="K7" s="750"/>
      <c r="L7" s="750"/>
      <c r="M7" s="750"/>
      <c r="N7" s="750"/>
      <c r="O7" s="750"/>
      <c r="P7" s="751"/>
      <c r="Q7" s="752">
        <v>36517</v>
      </c>
      <c r="R7" s="753"/>
      <c r="S7" s="753"/>
      <c r="T7" s="753"/>
      <c r="U7" s="753"/>
      <c r="V7" s="753">
        <v>34838</v>
      </c>
      <c r="W7" s="753"/>
      <c r="X7" s="753"/>
      <c r="Y7" s="753"/>
      <c r="Z7" s="753"/>
      <c r="AA7" s="753">
        <v>1680</v>
      </c>
      <c r="AB7" s="753"/>
      <c r="AC7" s="753"/>
      <c r="AD7" s="753"/>
      <c r="AE7" s="754"/>
      <c r="AF7" s="755">
        <v>1327</v>
      </c>
      <c r="AG7" s="756"/>
      <c r="AH7" s="756"/>
      <c r="AI7" s="756"/>
      <c r="AJ7" s="757"/>
      <c r="AK7" s="758">
        <v>1740</v>
      </c>
      <c r="AL7" s="759"/>
      <c r="AM7" s="759"/>
      <c r="AN7" s="759"/>
      <c r="AO7" s="759"/>
      <c r="AP7" s="759">
        <v>28890</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581</v>
      </c>
      <c r="BT7" s="747"/>
      <c r="BU7" s="747"/>
      <c r="BV7" s="747"/>
      <c r="BW7" s="747"/>
      <c r="BX7" s="747"/>
      <c r="BY7" s="747"/>
      <c r="BZ7" s="747"/>
      <c r="CA7" s="747"/>
      <c r="CB7" s="747"/>
      <c r="CC7" s="747"/>
      <c r="CD7" s="747"/>
      <c r="CE7" s="747"/>
      <c r="CF7" s="747"/>
      <c r="CG7" s="762"/>
      <c r="CH7" s="743">
        <v>4</v>
      </c>
      <c r="CI7" s="744"/>
      <c r="CJ7" s="744"/>
      <c r="CK7" s="744"/>
      <c r="CL7" s="745"/>
      <c r="CM7" s="743">
        <v>84</v>
      </c>
      <c r="CN7" s="744"/>
      <c r="CO7" s="744"/>
      <c r="CP7" s="744"/>
      <c r="CQ7" s="745"/>
      <c r="CR7" s="743">
        <v>50</v>
      </c>
      <c r="CS7" s="744"/>
      <c r="CT7" s="744"/>
      <c r="CU7" s="744"/>
      <c r="CV7" s="745"/>
      <c r="CW7" s="743" t="s">
        <v>514</v>
      </c>
      <c r="CX7" s="744"/>
      <c r="CY7" s="744"/>
      <c r="CZ7" s="744"/>
      <c r="DA7" s="745"/>
      <c r="DB7" s="743" t="s">
        <v>514</v>
      </c>
      <c r="DC7" s="744"/>
      <c r="DD7" s="744"/>
      <c r="DE7" s="744"/>
      <c r="DF7" s="745"/>
      <c r="DG7" s="743" t="s">
        <v>514</v>
      </c>
      <c r="DH7" s="744"/>
      <c r="DI7" s="744"/>
      <c r="DJ7" s="744"/>
      <c r="DK7" s="745"/>
      <c r="DL7" s="743" t="s">
        <v>514</v>
      </c>
      <c r="DM7" s="744"/>
      <c r="DN7" s="744"/>
      <c r="DO7" s="744"/>
      <c r="DP7" s="745"/>
      <c r="DQ7" s="743" t="s">
        <v>514</v>
      </c>
      <c r="DR7" s="744"/>
      <c r="DS7" s="744"/>
      <c r="DT7" s="744"/>
      <c r="DU7" s="745"/>
      <c r="DV7" s="746"/>
      <c r="DW7" s="747"/>
      <c r="DX7" s="747"/>
      <c r="DY7" s="747"/>
      <c r="DZ7" s="748"/>
      <c r="EA7" s="234"/>
    </row>
    <row r="8" spans="1:131" s="235" customFormat="1" ht="26.25" customHeight="1" x14ac:dyDescent="0.15">
      <c r="A8" s="238">
        <v>2</v>
      </c>
      <c r="B8" s="780" t="s">
        <v>396</v>
      </c>
      <c r="C8" s="781"/>
      <c r="D8" s="781"/>
      <c r="E8" s="781"/>
      <c r="F8" s="781"/>
      <c r="G8" s="781"/>
      <c r="H8" s="781"/>
      <c r="I8" s="781"/>
      <c r="J8" s="781"/>
      <c r="K8" s="781"/>
      <c r="L8" s="781"/>
      <c r="M8" s="781"/>
      <c r="N8" s="781"/>
      <c r="O8" s="781"/>
      <c r="P8" s="782"/>
      <c r="Q8" s="783">
        <v>995</v>
      </c>
      <c r="R8" s="784"/>
      <c r="S8" s="784"/>
      <c r="T8" s="784"/>
      <c r="U8" s="784"/>
      <c r="V8" s="784">
        <v>995</v>
      </c>
      <c r="W8" s="784"/>
      <c r="X8" s="784"/>
      <c r="Y8" s="784"/>
      <c r="Z8" s="784"/>
      <c r="AA8" s="784">
        <v>0</v>
      </c>
      <c r="AB8" s="784"/>
      <c r="AC8" s="784"/>
      <c r="AD8" s="784"/>
      <c r="AE8" s="785"/>
      <c r="AF8" s="786">
        <v>0</v>
      </c>
      <c r="AG8" s="787"/>
      <c r="AH8" s="787"/>
      <c r="AI8" s="787"/>
      <c r="AJ8" s="788"/>
      <c r="AK8" s="769">
        <v>637</v>
      </c>
      <c r="AL8" s="770"/>
      <c r="AM8" s="770"/>
      <c r="AN8" s="770"/>
      <c r="AO8" s="770"/>
      <c r="AP8" s="770" t="s">
        <v>514</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582</v>
      </c>
      <c r="BT8" s="774"/>
      <c r="BU8" s="774"/>
      <c r="BV8" s="774"/>
      <c r="BW8" s="774"/>
      <c r="BX8" s="774"/>
      <c r="BY8" s="774"/>
      <c r="BZ8" s="774"/>
      <c r="CA8" s="774"/>
      <c r="CB8" s="774"/>
      <c r="CC8" s="774"/>
      <c r="CD8" s="774"/>
      <c r="CE8" s="774"/>
      <c r="CF8" s="774"/>
      <c r="CG8" s="775"/>
      <c r="CH8" s="776">
        <v>5</v>
      </c>
      <c r="CI8" s="777"/>
      <c r="CJ8" s="777"/>
      <c r="CK8" s="777"/>
      <c r="CL8" s="778"/>
      <c r="CM8" s="776">
        <v>70</v>
      </c>
      <c r="CN8" s="777"/>
      <c r="CO8" s="777"/>
      <c r="CP8" s="777"/>
      <c r="CQ8" s="778"/>
      <c r="CR8" s="776">
        <v>10</v>
      </c>
      <c r="CS8" s="777"/>
      <c r="CT8" s="777"/>
      <c r="CU8" s="777"/>
      <c r="CV8" s="778"/>
      <c r="CW8" s="776" t="s">
        <v>514</v>
      </c>
      <c r="CX8" s="777"/>
      <c r="CY8" s="777"/>
      <c r="CZ8" s="777"/>
      <c r="DA8" s="778"/>
      <c r="DB8" s="776" t="s">
        <v>514</v>
      </c>
      <c r="DC8" s="777"/>
      <c r="DD8" s="777"/>
      <c r="DE8" s="777"/>
      <c r="DF8" s="778"/>
      <c r="DG8" s="776" t="s">
        <v>514</v>
      </c>
      <c r="DH8" s="777"/>
      <c r="DI8" s="777"/>
      <c r="DJ8" s="777"/>
      <c r="DK8" s="778"/>
      <c r="DL8" s="776" t="s">
        <v>514</v>
      </c>
      <c r="DM8" s="777"/>
      <c r="DN8" s="777"/>
      <c r="DO8" s="777"/>
      <c r="DP8" s="778"/>
      <c r="DQ8" s="776" t="s">
        <v>514</v>
      </c>
      <c r="DR8" s="777"/>
      <c r="DS8" s="777"/>
      <c r="DT8" s="777"/>
      <c r="DU8" s="778"/>
      <c r="DV8" s="773"/>
      <c r="DW8" s="774"/>
      <c r="DX8" s="774"/>
      <c r="DY8" s="774"/>
      <c r="DZ8" s="779"/>
      <c r="EA8" s="234"/>
    </row>
    <row r="9" spans="1:131" s="235" customFormat="1" ht="26.25" customHeight="1" x14ac:dyDescent="0.15">
      <c r="A9" s="238">
        <v>3</v>
      </c>
      <c r="B9" s="780" t="s">
        <v>397</v>
      </c>
      <c r="C9" s="781"/>
      <c r="D9" s="781"/>
      <c r="E9" s="781"/>
      <c r="F9" s="781"/>
      <c r="G9" s="781"/>
      <c r="H9" s="781"/>
      <c r="I9" s="781"/>
      <c r="J9" s="781"/>
      <c r="K9" s="781"/>
      <c r="L9" s="781"/>
      <c r="M9" s="781"/>
      <c r="N9" s="781"/>
      <c r="O9" s="781"/>
      <c r="P9" s="782"/>
      <c r="Q9" s="783">
        <v>200</v>
      </c>
      <c r="R9" s="784"/>
      <c r="S9" s="784"/>
      <c r="T9" s="784"/>
      <c r="U9" s="784"/>
      <c r="V9" s="784">
        <v>181</v>
      </c>
      <c r="W9" s="784"/>
      <c r="X9" s="784"/>
      <c r="Y9" s="784"/>
      <c r="Z9" s="784"/>
      <c r="AA9" s="784">
        <v>18</v>
      </c>
      <c r="AB9" s="784"/>
      <c r="AC9" s="784"/>
      <c r="AD9" s="784"/>
      <c r="AE9" s="785"/>
      <c r="AF9" s="786">
        <v>18</v>
      </c>
      <c r="AG9" s="787"/>
      <c r="AH9" s="787"/>
      <c r="AI9" s="787"/>
      <c r="AJ9" s="788"/>
      <c r="AK9" s="769">
        <v>110</v>
      </c>
      <c r="AL9" s="770"/>
      <c r="AM9" s="770"/>
      <c r="AN9" s="770"/>
      <c r="AO9" s="770"/>
      <c r="AP9" s="770" t="s">
        <v>514</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583</v>
      </c>
      <c r="BT9" s="774"/>
      <c r="BU9" s="774"/>
      <c r="BV9" s="774"/>
      <c r="BW9" s="774"/>
      <c r="BX9" s="774"/>
      <c r="BY9" s="774"/>
      <c r="BZ9" s="774"/>
      <c r="CA9" s="774"/>
      <c r="CB9" s="774"/>
      <c r="CC9" s="774"/>
      <c r="CD9" s="774"/>
      <c r="CE9" s="774"/>
      <c r="CF9" s="774"/>
      <c r="CG9" s="775"/>
      <c r="CH9" s="776">
        <v>1</v>
      </c>
      <c r="CI9" s="777"/>
      <c r="CJ9" s="777"/>
      <c r="CK9" s="777"/>
      <c r="CL9" s="778"/>
      <c r="CM9" s="776">
        <v>13</v>
      </c>
      <c r="CN9" s="777"/>
      <c r="CO9" s="777"/>
      <c r="CP9" s="777"/>
      <c r="CQ9" s="778"/>
      <c r="CR9" s="776">
        <v>6</v>
      </c>
      <c r="CS9" s="777"/>
      <c r="CT9" s="777"/>
      <c r="CU9" s="777"/>
      <c r="CV9" s="778"/>
      <c r="CW9" s="776" t="s">
        <v>514</v>
      </c>
      <c r="CX9" s="777"/>
      <c r="CY9" s="777"/>
      <c r="CZ9" s="777"/>
      <c r="DA9" s="778"/>
      <c r="DB9" s="776" t="s">
        <v>514</v>
      </c>
      <c r="DC9" s="777"/>
      <c r="DD9" s="777"/>
      <c r="DE9" s="777"/>
      <c r="DF9" s="778"/>
      <c r="DG9" s="776" t="s">
        <v>514</v>
      </c>
      <c r="DH9" s="777"/>
      <c r="DI9" s="777"/>
      <c r="DJ9" s="777"/>
      <c r="DK9" s="778"/>
      <c r="DL9" s="776" t="s">
        <v>514</v>
      </c>
      <c r="DM9" s="777"/>
      <c r="DN9" s="777"/>
      <c r="DO9" s="777"/>
      <c r="DP9" s="778"/>
      <c r="DQ9" s="776" t="s">
        <v>514</v>
      </c>
      <c r="DR9" s="777"/>
      <c r="DS9" s="777"/>
      <c r="DT9" s="777"/>
      <c r="DU9" s="778"/>
      <c r="DV9" s="773"/>
      <c r="DW9" s="774"/>
      <c r="DX9" s="774"/>
      <c r="DY9" s="774"/>
      <c r="DZ9" s="779"/>
      <c r="EA9" s="234"/>
    </row>
    <row r="10" spans="1:131" s="235" customFormat="1" ht="26.25" customHeight="1" x14ac:dyDescent="0.15">
      <c r="A10" s="238">
        <v>4</v>
      </c>
      <c r="B10" s="780" t="s">
        <v>398</v>
      </c>
      <c r="C10" s="781"/>
      <c r="D10" s="781"/>
      <c r="E10" s="781"/>
      <c r="F10" s="781"/>
      <c r="G10" s="781"/>
      <c r="H10" s="781"/>
      <c r="I10" s="781"/>
      <c r="J10" s="781"/>
      <c r="K10" s="781"/>
      <c r="L10" s="781"/>
      <c r="M10" s="781"/>
      <c r="N10" s="781"/>
      <c r="O10" s="781"/>
      <c r="P10" s="782"/>
      <c r="Q10" s="783">
        <v>2</v>
      </c>
      <c r="R10" s="784"/>
      <c r="S10" s="784"/>
      <c r="T10" s="784"/>
      <c r="U10" s="784"/>
      <c r="V10" s="784">
        <v>1</v>
      </c>
      <c r="W10" s="784"/>
      <c r="X10" s="784"/>
      <c r="Y10" s="784"/>
      <c r="Z10" s="784"/>
      <c r="AA10" s="784">
        <v>0</v>
      </c>
      <c r="AB10" s="784"/>
      <c r="AC10" s="784"/>
      <c r="AD10" s="784"/>
      <c r="AE10" s="785"/>
      <c r="AF10" s="786">
        <v>0</v>
      </c>
      <c r="AG10" s="787"/>
      <c r="AH10" s="787"/>
      <c r="AI10" s="787"/>
      <c r="AJ10" s="788"/>
      <c r="AK10" s="769">
        <v>1</v>
      </c>
      <c r="AL10" s="770"/>
      <c r="AM10" s="770"/>
      <c r="AN10" s="770"/>
      <c r="AO10" s="770"/>
      <c r="AP10" s="770" t="s">
        <v>514</v>
      </c>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399</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400</v>
      </c>
      <c r="B23" s="789" t="s">
        <v>401</v>
      </c>
      <c r="C23" s="790"/>
      <c r="D23" s="790"/>
      <c r="E23" s="790"/>
      <c r="F23" s="790"/>
      <c r="G23" s="790"/>
      <c r="H23" s="790"/>
      <c r="I23" s="790"/>
      <c r="J23" s="790"/>
      <c r="K23" s="790"/>
      <c r="L23" s="790"/>
      <c r="M23" s="790"/>
      <c r="N23" s="790"/>
      <c r="O23" s="790"/>
      <c r="P23" s="791"/>
      <c r="Q23" s="792">
        <v>37143</v>
      </c>
      <c r="R23" s="793"/>
      <c r="S23" s="793"/>
      <c r="T23" s="793"/>
      <c r="U23" s="793"/>
      <c r="V23" s="793">
        <v>35445</v>
      </c>
      <c r="W23" s="793"/>
      <c r="X23" s="793"/>
      <c r="Y23" s="793"/>
      <c r="Z23" s="793"/>
      <c r="AA23" s="793">
        <v>1698</v>
      </c>
      <c r="AB23" s="793"/>
      <c r="AC23" s="793"/>
      <c r="AD23" s="793"/>
      <c r="AE23" s="794"/>
      <c r="AF23" s="795">
        <v>1345</v>
      </c>
      <c r="AG23" s="793"/>
      <c r="AH23" s="793"/>
      <c r="AI23" s="793"/>
      <c r="AJ23" s="796"/>
      <c r="AK23" s="797"/>
      <c r="AL23" s="798"/>
      <c r="AM23" s="798"/>
      <c r="AN23" s="798"/>
      <c r="AO23" s="798"/>
      <c r="AP23" s="793">
        <v>28890</v>
      </c>
      <c r="AQ23" s="793"/>
      <c r="AR23" s="793"/>
      <c r="AS23" s="793"/>
      <c r="AT23" s="793"/>
      <c r="AU23" s="809"/>
      <c r="AV23" s="809"/>
      <c r="AW23" s="809"/>
      <c r="AX23" s="809"/>
      <c r="AY23" s="810"/>
      <c r="AZ23" s="811" t="s">
        <v>241</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402</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403</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378</v>
      </c>
      <c r="B26" s="728"/>
      <c r="C26" s="728"/>
      <c r="D26" s="728"/>
      <c r="E26" s="728"/>
      <c r="F26" s="728"/>
      <c r="G26" s="728"/>
      <c r="H26" s="728"/>
      <c r="I26" s="728"/>
      <c r="J26" s="728"/>
      <c r="K26" s="728"/>
      <c r="L26" s="728"/>
      <c r="M26" s="728"/>
      <c r="N26" s="728"/>
      <c r="O26" s="728"/>
      <c r="P26" s="729"/>
      <c r="Q26" s="733" t="s">
        <v>404</v>
      </c>
      <c r="R26" s="734"/>
      <c r="S26" s="734"/>
      <c r="T26" s="734"/>
      <c r="U26" s="735"/>
      <c r="V26" s="733" t="s">
        <v>405</v>
      </c>
      <c r="W26" s="734"/>
      <c r="X26" s="734"/>
      <c r="Y26" s="734"/>
      <c r="Z26" s="735"/>
      <c r="AA26" s="733" t="s">
        <v>406</v>
      </c>
      <c r="AB26" s="734"/>
      <c r="AC26" s="734"/>
      <c r="AD26" s="734"/>
      <c r="AE26" s="734"/>
      <c r="AF26" s="814" t="s">
        <v>407</v>
      </c>
      <c r="AG26" s="815"/>
      <c r="AH26" s="815"/>
      <c r="AI26" s="815"/>
      <c r="AJ26" s="816"/>
      <c r="AK26" s="734" t="s">
        <v>408</v>
      </c>
      <c r="AL26" s="734"/>
      <c r="AM26" s="734"/>
      <c r="AN26" s="734"/>
      <c r="AO26" s="735"/>
      <c r="AP26" s="733" t="s">
        <v>409</v>
      </c>
      <c r="AQ26" s="734"/>
      <c r="AR26" s="734"/>
      <c r="AS26" s="734"/>
      <c r="AT26" s="735"/>
      <c r="AU26" s="733" t="s">
        <v>410</v>
      </c>
      <c r="AV26" s="734"/>
      <c r="AW26" s="734"/>
      <c r="AX26" s="734"/>
      <c r="AY26" s="735"/>
      <c r="AZ26" s="733" t="s">
        <v>411</v>
      </c>
      <c r="BA26" s="734"/>
      <c r="BB26" s="734"/>
      <c r="BC26" s="734"/>
      <c r="BD26" s="735"/>
      <c r="BE26" s="733" t="s">
        <v>385</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412</v>
      </c>
      <c r="C28" s="750"/>
      <c r="D28" s="750"/>
      <c r="E28" s="750"/>
      <c r="F28" s="750"/>
      <c r="G28" s="750"/>
      <c r="H28" s="750"/>
      <c r="I28" s="750"/>
      <c r="J28" s="750"/>
      <c r="K28" s="750"/>
      <c r="L28" s="750"/>
      <c r="M28" s="750"/>
      <c r="N28" s="750"/>
      <c r="O28" s="750"/>
      <c r="P28" s="751"/>
      <c r="Q28" s="822">
        <v>6847</v>
      </c>
      <c r="R28" s="823"/>
      <c r="S28" s="823"/>
      <c r="T28" s="823"/>
      <c r="U28" s="823"/>
      <c r="V28" s="823">
        <v>6692</v>
      </c>
      <c r="W28" s="823"/>
      <c r="X28" s="823"/>
      <c r="Y28" s="823"/>
      <c r="Z28" s="823"/>
      <c r="AA28" s="823">
        <v>155</v>
      </c>
      <c r="AB28" s="823"/>
      <c r="AC28" s="823"/>
      <c r="AD28" s="823"/>
      <c r="AE28" s="824"/>
      <c r="AF28" s="825">
        <v>155</v>
      </c>
      <c r="AG28" s="823"/>
      <c r="AH28" s="823"/>
      <c r="AI28" s="823"/>
      <c r="AJ28" s="826"/>
      <c r="AK28" s="827">
        <v>653</v>
      </c>
      <c r="AL28" s="828"/>
      <c r="AM28" s="828"/>
      <c r="AN28" s="828"/>
      <c r="AO28" s="828"/>
      <c r="AP28" s="828" t="s">
        <v>514</v>
      </c>
      <c r="AQ28" s="828"/>
      <c r="AR28" s="828"/>
      <c r="AS28" s="828"/>
      <c r="AT28" s="828"/>
      <c r="AU28" s="828" t="s">
        <v>514</v>
      </c>
      <c r="AV28" s="828"/>
      <c r="AW28" s="828"/>
      <c r="AX28" s="828"/>
      <c r="AY28" s="828"/>
      <c r="AZ28" s="829" t="s">
        <v>514</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413</v>
      </c>
      <c r="C29" s="781"/>
      <c r="D29" s="781"/>
      <c r="E29" s="781"/>
      <c r="F29" s="781"/>
      <c r="G29" s="781"/>
      <c r="H29" s="781"/>
      <c r="I29" s="781"/>
      <c r="J29" s="781"/>
      <c r="K29" s="781"/>
      <c r="L29" s="781"/>
      <c r="M29" s="781"/>
      <c r="N29" s="781"/>
      <c r="O29" s="781"/>
      <c r="P29" s="782"/>
      <c r="Q29" s="783">
        <v>5767</v>
      </c>
      <c r="R29" s="784"/>
      <c r="S29" s="784"/>
      <c r="T29" s="784"/>
      <c r="U29" s="784"/>
      <c r="V29" s="784">
        <v>5559</v>
      </c>
      <c r="W29" s="784"/>
      <c r="X29" s="784"/>
      <c r="Y29" s="784"/>
      <c r="Z29" s="784"/>
      <c r="AA29" s="784">
        <v>208</v>
      </c>
      <c r="AB29" s="784"/>
      <c r="AC29" s="784"/>
      <c r="AD29" s="784"/>
      <c r="AE29" s="785"/>
      <c r="AF29" s="786">
        <v>208</v>
      </c>
      <c r="AG29" s="787"/>
      <c r="AH29" s="787"/>
      <c r="AI29" s="787"/>
      <c r="AJ29" s="788"/>
      <c r="AK29" s="834">
        <v>984</v>
      </c>
      <c r="AL29" s="830"/>
      <c r="AM29" s="830"/>
      <c r="AN29" s="830"/>
      <c r="AO29" s="830"/>
      <c r="AP29" s="830" t="s">
        <v>514</v>
      </c>
      <c r="AQ29" s="830"/>
      <c r="AR29" s="830"/>
      <c r="AS29" s="830"/>
      <c r="AT29" s="830"/>
      <c r="AU29" s="830" t="s">
        <v>514</v>
      </c>
      <c r="AV29" s="830"/>
      <c r="AW29" s="830"/>
      <c r="AX29" s="830"/>
      <c r="AY29" s="830"/>
      <c r="AZ29" s="831" t="s">
        <v>514</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414</v>
      </c>
      <c r="C30" s="781"/>
      <c r="D30" s="781"/>
      <c r="E30" s="781"/>
      <c r="F30" s="781"/>
      <c r="G30" s="781"/>
      <c r="H30" s="781"/>
      <c r="I30" s="781"/>
      <c r="J30" s="781"/>
      <c r="K30" s="781"/>
      <c r="L30" s="781"/>
      <c r="M30" s="781"/>
      <c r="N30" s="781"/>
      <c r="O30" s="781"/>
      <c r="P30" s="782"/>
      <c r="Q30" s="783">
        <v>863</v>
      </c>
      <c r="R30" s="784"/>
      <c r="S30" s="784"/>
      <c r="T30" s="784"/>
      <c r="U30" s="784"/>
      <c r="V30" s="784">
        <v>856</v>
      </c>
      <c r="W30" s="784"/>
      <c r="X30" s="784"/>
      <c r="Y30" s="784"/>
      <c r="Z30" s="784"/>
      <c r="AA30" s="784">
        <v>7</v>
      </c>
      <c r="AB30" s="784"/>
      <c r="AC30" s="784"/>
      <c r="AD30" s="784"/>
      <c r="AE30" s="785"/>
      <c r="AF30" s="786">
        <v>7</v>
      </c>
      <c r="AG30" s="787"/>
      <c r="AH30" s="787"/>
      <c r="AI30" s="787"/>
      <c r="AJ30" s="788"/>
      <c r="AK30" s="834">
        <v>143</v>
      </c>
      <c r="AL30" s="830"/>
      <c r="AM30" s="830"/>
      <c r="AN30" s="830"/>
      <c r="AO30" s="830"/>
      <c r="AP30" s="830" t="s">
        <v>514</v>
      </c>
      <c r="AQ30" s="830"/>
      <c r="AR30" s="830"/>
      <c r="AS30" s="830"/>
      <c r="AT30" s="830"/>
      <c r="AU30" s="830" t="s">
        <v>514</v>
      </c>
      <c r="AV30" s="830"/>
      <c r="AW30" s="830"/>
      <c r="AX30" s="830"/>
      <c r="AY30" s="830"/>
      <c r="AZ30" s="831" t="s">
        <v>514</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415</v>
      </c>
      <c r="C31" s="781"/>
      <c r="D31" s="781"/>
      <c r="E31" s="781"/>
      <c r="F31" s="781"/>
      <c r="G31" s="781"/>
      <c r="H31" s="781"/>
      <c r="I31" s="781"/>
      <c r="J31" s="781"/>
      <c r="K31" s="781"/>
      <c r="L31" s="781"/>
      <c r="M31" s="781"/>
      <c r="N31" s="781"/>
      <c r="O31" s="781"/>
      <c r="P31" s="782"/>
      <c r="Q31" s="783">
        <v>2434</v>
      </c>
      <c r="R31" s="784"/>
      <c r="S31" s="784"/>
      <c r="T31" s="784"/>
      <c r="U31" s="784"/>
      <c r="V31" s="784">
        <v>1907</v>
      </c>
      <c r="W31" s="784"/>
      <c r="X31" s="784"/>
      <c r="Y31" s="784"/>
      <c r="Z31" s="784"/>
      <c r="AA31" s="784">
        <v>527</v>
      </c>
      <c r="AB31" s="784"/>
      <c r="AC31" s="784"/>
      <c r="AD31" s="784"/>
      <c r="AE31" s="785"/>
      <c r="AF31" s="786">
        <v>5073</v>
      </c>
      <c r="AG31" s="787"/>
      <c r="AH31" s="787"/>
      <c r="AI31" s="787"/>
      <c r="AJ31" s="788"/>
      <c r="AK31" s="834">
        <v>11</v>
      </c>
      <c r="AL31" s="830"/>
      <c r="AM31" s="830"/>
      <c r="AN31" s="830"/>
      <c r="AO31" s="830"/>
      <c r="AP31" s="830">
        <v>41</v>
      </c>
      <c r="AQ31" s="830"/>
      <c r="AR31" s="830"/>
      <c r="AS31" s="830"/>
      <c r="AT31" s="830"/>
      <c r="AU31" s="830" t="s">
        <v>514</v>
      </c>
      <c r="AV31" s="830"/>
      <c r="AW31" s="830"/>
      <c r="AX31" s="830"/>
      <c r="AY31" s="830"/>
      <c r="AZ31" s="831" t="s">
        <v>514</v>
      </c>
      <c r="BA31" s="831"/>
      <c r="BB31" s="831"/>
      <c r="BC31" s="831"/>
      <c r="BD31" s="831"/>
      <c r="BE31" s="832" t="s">
        <v>416</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417</v>
      </c>
      <c r="C32" s="781"/>
      <c r="D32" s="781"/>
      <c r="E32" s="781"/>
      <c r="F32" s="781"/>
      <c r="G32" s="781"/>
      <c r="H32" s="781"/>
      <c r="I32" s="781"/>
      <c r="J32" s="781"/>
      <c r="K32" s="781"/>
      <c r="L32" s="781"/>
      <c r="M32" s="781"/>
      <c r="N32" s="781"/>
      <c r="O32" s="781"/>
      <c r="P32" s="782"/>
      <c r="Q32" s="783">
        <v>2495</v>
      </c>
      <c r="R32" s="784"/>
      <c r="S32" s="784"/>
      <c r="T32" s="784"/>
      <c r="U32" s="784"/>
      <c r="V32" s="784">
        <v>2500</v>
      </c>
      <c r="W32" s="784"/>
      <c r="X32" s="784"/>
      <c r="Y32" s="784"/>
      <c r="Z32" s="784"/>
      <c r="AA32" s="784">
        <v>-5</v>
      </c>
      <c r="AB32" s="784"/>
      <c r="AC32" s="784"/>
      <c r="AD32" s="784"/>
      <c r="AE32" s="785"/>
      <c r="AF32" s="786">
        <v>1546</v>
      </c>
      <c r="AG32" s="787"/>
      <c r="AH32" s="787"/>
      <c r="AI32" s="787"/>
      <c r="AJ32" s="788"/>
      <c r="AK32" s="834">
        <v>603</v>
      </c>
      <c r="AL32" s="830"/>
      <c r="AM32" s="830"/>
      <c r="AN32" s="830"/>
      <c r="AO32" s="830"/>
      <c r="AP32" s="830">
        <v>11601</v>
      </c>
      <c r="AQ32" s="830"/>
      <c r="AR32" s="830"/>
      <c r="AS32" s="830"/>
      <c r="AT32" s="830"/>
      <c r="AU32" s="830">
        <v>4945</v>
      </c>
      <c r="AV32" s="830"/>
      <c r="AW32" s="830"/>
      <c r="AX32" s="830"/>
      <c r="AY32" s="830"/>
      <c r="AZ32" s="831" t="s">
        <v>514</v>
      </c>
      <c r="BA32" s="831"/>
      <c r="BB32" s="831"/>
      <c r="BC32" s="831"/>
      <c r="BD32" s="831"/>
      <c r="BE32" s="832" t="s">
        <v>416</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418</v>
      </c>
      <c r="C33" s="781"/>
      <c r="D33" s="781"/>
      <c r="E33" s="781"/>
      <c r="F33" s="781"/>
      <c r="G33" s="781"/>
      <c r="H33" s="781"/>
      <c r="I33" s="781"/>
      <c r="J33" s="781"/>
      <c r="K33" s="781"/>
      <c r="L33" s="781"/>
      <c r="M33" s="781"/>
      <c r="N33" s="781"/>
      <c r="O33" s="781"/>
      <c r="P33" s="782"/>
      <c r="Q33" s="783">
        <v>754</v>
      </c>
      <c r="R33" s="784"/>
      <c r="S33" s="784"/>
      <c r="T33" s="784"/>
      <c r="U33" s="784"/>
      <c r="V33" s="784">
        <v>529</v>
      </c>
      <c r="W33" s="784"/>
      <c r="X33" s="784"/>
      <c r="Y33" s="784"/>
      <c r="Z33" s="784"/>
      <c r="AA33" s="784">
        <v>225</v>
      </c>
      <c r="AB33" s="784"/>
      <c r="AC33" s="784"/>
      <c r="AD33" s="784"/>
      <c r="AE33" s="785"/>
      <c r="AF33" s="786" t="s">
        <v>241</v>
      </c>
      <c r="AG33" s="787"/>
      <c r="AH33" s="787"/>
      <c r="AI33" s="787"/>
      <c r="AJ33" s="788"/>
      <c r="AK33" s="834">
        <v>259</v>
      </c>
      <c r="AL33" s="830"/>
      <c r="AM33" s="830"/>
      <c r="AN33" s="830"/>
      <c r="AO33" s="830"/>
      <c r="AP33" s="830">
        <v>216</v>
      </c>
      <c r="AQ33" s="830"/>
      <c r="AR33" s="830"/>
      <c r="AS33" s="830"/>
      <c r="AT33" s="830"/>
      <c r="AU33" s="830" t="s">
        <v>514</v>
      </c>
      <c r="AV33" s="830"/>
      <c r="AW33" s="830"/>
      <c r="AX33" s="830"/>
      <c r="AY33" s="830"/>
      <c r="AZ33" s="831" t="s">
        <v>514</v>
      </c>
      <c r="BA33" s="831"/>
      <c r="BB33" s="831"/>
      <c r="BC33" s="831"/>
      <c r="BD33" s="831"/>
      <c r="BE33" s="832" t="s">
        <v>419</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420</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400</v>
      </c>
      <c r="B63" s="789" t="s">
        <v>421</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6989</v>
      </c>
      <c r="AG63" s="844"/>
      <c r="AH63" s="844"/>
      <c r="AI63" s="844"/>
      <c r="AJ63" s="845"/>
      <c r="AK63" s="846"/>
      <c r="AL63" s="841"/>
      <c r="AM63" s="841"/>
      <c r="AN63" s="841"/>
      <c r="AO63" s="841"/>
      <c r="AP63" s="844">
        <v>11858</v>
      </c>
      <c r="AQ63" s="844"/>
      <c r="AR63" s="844"/>
      <c r="AS63" s="844"/>
      <c r="AT63" s="844"/>
      <c r="AU63" s="844">
        <v>4945</v>
      </c>
      <c r="AV63" s="844"/>
      <c r="AW63" s="844"/>
      <c r="AX63" s="844"/>
      <c r="AY63" s="844"/>
      <c r="AZ63" s="848"/>
      <c r="BA63" s="848"/>
      <c r="BB63" s="848"/>
      <c r="BC63" s="848"/>
      <c r="BD63" s="848"/>
      <c r="BE63" s="849"/>
      <c r="BF63" s="849"/>
      <c r="BG63" s="849"/>
      <c r="BH63" s="849"/>
      <c r="BI63" s="850"/>
      <c r="BJ63" s="851" t="s">
        <v>241</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422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423</v>
      </c>
      <c r="B66" s="728"/>
      <c r="C66" s="728"/>
      <c r="D66" s="728"/>
      <c r="E66" s="728"/>
      <c r="F66" s="728"/>
      <c r="G66" s="728"/>
      <c r="H66" s="728"/>
      <c r="I66" s="728"/>
      <c r="J66" s="728"/>
      <c r="K66" s="728"/>
      <c r="L66" s="728"/>
      <c r="M66" s="728"/>
      <c r="N66" s="728"/>
      <c r="O66" s="728"/>
      <c r="P66" s="729"/>
      <c r="Q66" s="733" t="s">
        <v>404</v>
      </c>
      <c r="R66" s="734"/>
      <c r="S66" s="734"/>
      <c r="T66" s="734"/>
      <c r="U66" s="735"/>
      <c r="V66" s="733" t="s">
        <v>405</v>
      </c>
      <c r="W66" s="734"/>
      <c r="X66" s="734"/>
      <c r="Y66" s="734"/>
      <c r="Z66" s="735"/>
      <c r="AA66" s="733" t="s">
        <v>406</v>
      </c>
      <c r="AB66" s="734"/>
      <c r="AC66" s="734"/>
      <c r="AD66" s="734"/>
      <c r="AE66" s="735"/>
      <c r="AF66" s="854" t="s">
        <v>424</v>
      </c>
      <c r="AG66" s="815"/>
      <c r="AH66" s="815"/>
      <c r="AI66" s="815"/>
      <c r="AJ66" s="855"/>
      <c r="AK66" s="733" t="s">
        <v>408</v>
      </c>
      <c r="AL66" s="728"/>
      <c r="AM66" s="728"/>
      <c r="AN66" s="728"/>
      <c r="AO66" s="729"/>
      <c r="AP66" s="733" t="s">
        <v>409</v>
      </c>
      <c r="AQ66" s="734"/>
      <c r="AR66" s="734"/>
      <c r="AS66" s="734"/>
      <c r="AT66" s="735"/>
      <c r="AU66" s="733" t="s">
        <v>425</v>
      </c>
      <c r="AV66" s="734"/>
      <c r="AW66" s="734"/>
      <c r="AX66" s="734"/>
      <c r="AY66" s="735"/>
      <c r="AZ66" s="733" t="s">
        <v>385</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584</v>
      </c>
      <c r="C68" s="870"/>
      <c r="D68" s="870"/>
      <c r="E68" s="870"/>
      <c r="F68" s="870"/>
      <c r="G68" s="870"/>
      <c r="H68" s="870"/>
      <c r="I68" s="870"/>
      <c r="J68" s="870"/>
      <c r="K68" s="870"/>
      <c r="L68" s="870"/>
      <c r="M68" s="870"/>
      <c r="N68" s="870"/>
      <c r="O68" s="870"/>
      <c r="P68" s="871"/>
      <c r="Q68" s="872">
        <v>245</v>
      </c>
      <c r="R68" s="866"/>
      <c r="S68" s="866"/>
      <c r="T68" s="866"/>
      <c r="U68" s="866"/>
      <c r="V68" s="866">
        <v>185</v>
      </c>
      <c r="W68" s="866"/>
      <c r="X68" s="866"/>
      <c r="Y68" s="866"/>
      <c r="Z68" s="866"/>
      <c r="AA68" s="866">
        <v>61</v>
      </c>
      <c r="AB68" s="866"/>
      <c r="AC68" s="866"/>
      <c r="AD68" s="866"/>
      <c r="AE68" s="866"/>
      <c r="AF68" s="866">
        <v>61</v>
      </c>
      <c r="AG68" s="866"/>
      <c r="AH68" s="866"/>
      <c r="AI68" s="866"/>
      <c r="AJ68" s="866"/>
      <c r="AK68" s="866">
        <v>35</v>
      </c>
      <c r="AL68" s="866"/>
      <c r="AM68" s="866"/>
      <c r="AN68" s="866"/>
      <c r="AO68" s="866"/>
      <c r="AP68" s="866" t="s">
        <v>514</v>
      </c>
      <c r="AQ68" s="866"/>
      <c r="AR68" s="866"/>
      <c r="AS68" s="866"/>
      <c r="AT68" s="866"/>
      <c r="AU68" s="866" t="s">
        <v>514</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585</v>
      </c>
      <c r="C69" s="874"/>
      <c r="D69" s="874"/>
      <c r="E69" s="874"/>
      <c r="F69" s="874"/>
      <c r="G69" s="874"/>
      <c r="H69" s="874"/>
      <c r="I69" s="874"/>
      <c r="J69" s="874"/>
      <c r="K69" s="874"/>
      <c r="L69" s="874"/>
      <c r="M69" s="874"/>
      <c r="N69" s="874"/>
      <c r="O69" s="874"/>
      <c r="P69" s="875"/>
      <c r="Q69" s="876">
        <v>174</v>
      </c>
      <c r="R69" s="830"/>
      <c r="S69" s="830"/>
      <c r="T69" s="830"/>
      <c r="U69" s="830"/>
      <c r="V69" s="830">
        <v>171</v>
      </c>
      <c r="W69" s="830"/>
      <c r="X69" s="830"/>
      <c r="Y69" s="830"/>
      <c r="Z69" s="830"/>
      <c r="AA69" s="830">
        <v>3</v>
      </c>
      <c r="AB69" s="830"/>
      <c r="AC69" s="830"/>
      <c r="AD69" s="830"/>
      <c r="AE69" s="830"/>
      <c r="AF69" s="830">
        <v>3</v>
      </c>
      <c r="AG69" s="830"/>
      <c r="AH69" s="830"/>
      <c r="AI69" s="830"/>
      <c r="AJ69" s="830"/>
      <c r="AK69" s="830">
        <v>5</v>
      </c>
      <c r="AL69" s="830"/>
      <c r="AM69" s="830"/>
      <c r="AN69" s="830"/>
      <c r="AO69" s="830"/>
      <c r="AP69" s="830" t="s">
        <v>514</v>
      </c>
      <c r="AQ69" s="830"/>
      <c r="AR69" s="830"/>
      <c r="AS69" s="830"/>
      <c r="AT69" s="830"/>
      <c r="AU69" s="830" t="s">
        <v>514</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586</v>
      </c>
      <c r="C70" s="874"/>
      <c r="D70" s="874"/>
      <c r="E70" s="874"/>
      <c r="F70" s="874"/>
      <c r="G70" s="874"/>
      <c r="H70" s="874"/>
      <c r="I70" s="874"/>
      <c r="J70" s="874"/>
      <c r="K70" s="874"/>
      <c r="L70" s="874"/>
      <c r="M70" s="874"/>
      <c r="N70" s="874"/>
      <c r="O70" s="874"/>
      <c r="P70" s="875"/>
      <c r="Q70" s="876">
        <v>2647</v>
      </c>
      <c r="R70" s="830"/>
      <c r="S70" s="830"/>
      <c r="T70" s="830"/>
      <c r="U70" s="830"/>
      <c r="V70" s="830">
        <v>2596</v>
      </c>
      <c r="W70" s="830"/>
      <c r="X70" s="830"/>
      <c r="Y70" s="830"/>
      <c r="Z70" s="830"/>
      <c r="AA70" s="830">
        <v>51</v>
      </c>
      <c r="AB70" s="830"/>
      <c r="AC70" s="830"/>
      <c r="AD70" s="830"/>
      <c r="AE70" s="830"/>
      <c r="AF70" s="830">
        <v>51</v>
      </c>
      <c r="AG70" s="830"/>
      <c r="AH70" s="830"/>
      <c r="AI70" s="830"/>
      <c r="AJ70" s="830"/>
      <c r="AK70" s="830">
        <v>89</v>
      </c>
      <c r="AL70" s="830"/>
      <c r="AM70" s="830"/>
      <c r="AN70" s="830"/>
      <c r="AO70" s="830"/>
      <c r="AP70" s="830">
        <v>330</v>
      </c>
      <c r="AQ70" s="830"/>
      <c r="AR70" s="830"/>
      <c r="AS70" s="830"/>
      <c r="AT70" s="830"/>
      <c r="AU70" s="830">
        <v>107</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587</v>
      </c>
      <c r="C71" s="874"/>
      <c r="D71" s="874"/>
      <c r="E71" s="874"/>
      <c r="F71" s="874"/>
      <c r="G71" s="874"/>
      <c r="H71" s="874"/>
      <c r="I71" s="874"/>
      <c r="J71" s="874"/>
      <c r="K71" s="874"/>
      <c r="L71" s="874"/>
      <c r="M71" s="874"/>
      <c r="N71" s="874"/>
      <c r="O71" s="874"/>
      <c r="P71" s="875"/>
      <c r="Q71" s="876">
        <v>865</v>
      </c>
      <c r="R71" s="830"/>
      <c r="S71" s="830"/>
      <c r="T71" s="830"/>
      <c r="U71" s="830"/>
      <c r="V71" s="830">
        <v>863</v>
      </c>
      <c r="W71" s="830"/>
      <c r="X71" s="830"/>
      <c r="Y71" s="830"/>
      <c r="Z71" s="830"/>
      <c r="AA71" s="830">
        <v>2</v>
      </c>
      <c r="AB71" s="830"/>
      <c r="AC71" s="830"/>
      <c r="AD71" s="830"/>
      <c r="AE71" s="830"/>
      <c r="AF71" s="830">
        <v>2</v>
      </c>
      <c r="AG71" s="830"/>
      <c r="AH71" s="830"/>
      <c r="AI71" s="830"/>
      <c r="AJ71" s="830"/>
      <c r="AK71" s="830">
        <v>2</v>
      </c>
      <c r="AL71" s="830"/>
      <c r="AM71" s="830"/>
      <c r="AN71" s="830"/>
      <c r="AO71" s="830"/>
      <c r="AP71" s="830" t="s">
        <v>514</v>
      </c>
      <c r="AQ71" s="830"/>
      <c r="AR71" s="830"/>
      <c r="AS71" s="830"/>
      <c r="AT71" s="830"/>
      <c r="AU71" s="830" t="s">
        <v>514</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588</v>
      </c>
      <c r="C72" s="874"/>
      <c r="D72" s="874"/>
      <c r="E72" s="874"/>
      <c r="F72" s="874"/>
      <c r="G72" s="874"/>
      <c r="H72" s="874"/>
      <c r="I72" s="874"/>
      <c r="J72" s="874"/>
      <c r="K72" s="874"/>
      <c r="L72" s="874"/>
      <c r="M72" s="874"/>
      <c r="N72" s="874"/>
      <c r="O72" s="874"/>
      <c r="P72" s="875"/>
      <c r="Q72" s="876">
        <v>12629</v>
      </c>
      <c r="R72" s="830"/>
      <c r="S72" s="830"/>
      <c r="T72" s="830"/>
      <c r="U72" s="830"/>
      <c r="V72" s="830">
        <v>12063</v>
      </c>
      <c r="W72" s="830"/>
      <c r="X72" s="830"/>
      <c r="Y72" s="830"/>
      <c r="Z72" s="830"/>
      <c r="AA72" s="830">
        <v>566</v>
      </c>
      <c r="AB72" s="830"/>
      <c r="AC72" s="830"/>
      <c r="AD72" s="830"/>
      <c r="AE72" s="830"/>
      <c r="AF72" s="830">
        <v>566</v>
      </c>
      <c r="AG72" s="830"/>
      <c r="AH72" s="830"/>
      <c r="AI72" s="830"/>
      <c r="AJ72" s="830"/>
      <c r="AK72" s="830">
        <v>2179</v>
      </c>
      <c r="AL72" s="830"/>
      <c r="AM72" s="830"/>
      <c r="AN72" s="830"/>
      <c r="AO72" s="830"/>
      <c r="AP72" s="830" t="s">
        <v>514</v>
      </c>
      <c r="AQ72" s="830"/>
      <c r="AR72" s="830"/>
      <c r="AS72" s="830"/>
      <c r="AT72" s="830"/>
      <c r="AU72" s="830" t="s">
        <v>514</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400</v>
      </c>
      <c r="B88" s="789" t="s">
        <v>426</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683</v>
      </c>
      <c r="AG88" s="844"/>
      <c r="AH88" s="844"/>
      <c r="AI88" s="844"/>
      <c r="AJ88" s="844"/>
      <c r="AK88" s="841"/>
      <c r="AL88" s="841"/>
      <c r="AM88" s="841"/>
      <c r="AN88" s="841"/>
      <c r="AO88" s="841"/>
      <c r="AP88" s="844">
        <v>330</v>
      </c>
      <c r="AQ88" s="844"/>
      <c r="AR88" s="844"/>
      <c r="AS88" s="844"/>
      <c r="AT88" s="844"/>
      <c r="AU88" s="844">
        <v>107</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400</v>
      </c>
      <c r="BR102" s="789" t="s">
        <v>427</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66</v>
      </c>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428</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429</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432</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433</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434</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435</v>
      </c>
      <c r="AB109" s="893"/>
      <c r="AC109" s="893"/>
      <c r="AD109" s="893"/>
      <c r="AE109" s="894"/>
      <c r="AF109" s="892" t="s">
        <v>436</v>
      </c>
      <c r="AG109" s="893"/>
      <c r="AH109" s="893"/>
      <c r="AI109" s="893"/>
      <c r="AJ109" s="894"/>
      <c r="AK109" s="892" t="s">
        <v>315</v>
      </c>
      <c r="AL109" s="893"/>
      <c r="AM109" s="893"/>
      <c r="AN109" s="893"/>
      <c r="AO109" s="894"/>
      <c r="AP109" s="892" t="s">
        <v>437</v>
      </c>
      <c r="AQ109" s="893"/>
      <c r="AR109" s="893"/>
      <c r="AS109" s="893"/>
      <c r="AT109" s="895"/>
      <c r="AU109" s="912" t="s">
        <v>434</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435</v>
      </c>
      <c r="BR109" s="893"/>
      <c r="BS109" s="893"/>
      <c r="BT109" s="893"/>
      <c r="BU109" s="894"/>
      <c r="BV109" s="892" t="s">
        <v>436</v>
      </c>
      <c r="BW109" s="893"/>
      <c r="BX109" s="893"/>
      <c r="BY109" s="893"/>
      <c r="BZ109" s="894"/>
      <c r="CA109" s="892" t="s">
        <v>315</v>
      </c>
      <c r="CB109" s="893"/>
      <c r="CC109" s="893"/>
      <c r="CD109" s="893"/>
      <c r="CE109" s="894"/>
      <c r="CF109" s="913" t="s">
        <v>437</v>
      </c>
      <c r="CG109" s="913"/>
      <c r="CH109" s="913"/>
      <c r="CI109" s="913"/>
      <c r="CJ109" s="913"/>
      <c r="CK109" s="892" t="s">
        <v>438</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435</v>
      </c>
      <c r="DH109" s="893"/>
      <c r="DI109" s="893"/>
      <c r="DJ109" s="893"/>
      <c r="DK109" s="894"/>
      <c r="DL109" s="892" t="s">
        <v>436</v>
      </c>
      <c r="DM109" s="893"/>
      <c r="DN109" s="893"/>
      <c r="DO109" s="893"/>
      <c r="DP109" s="894"/>
      <c r="DQ109" s="892" t="s">
        <v>315</v>
      </c>
      <c r="DR109" s="893"/>
      <c r="DS109" s="893"/>
      <c r="DT109" s="893"/>
      <c r="DU109" s="894"/>
      <c r="DV109" s="892" t="s">
        <v>437</v>
      </c>
      <c r="DW109" s="893"/>
      <c r="DX109" s="893"/>
      <c r="DY109" s="893"/>
      <c r="DZ109" s="895"/>
    </row>
    <row r="110" spans="1:131" s="230" customFormat="1" ht="26.25" customHeight="1" x14ac:dyDescent="0.15">
      <c r="A110" s="896" t="s">
        <v>439</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2987305</v>
      </c>
      <c r="AB110" s="900"/>
      <c r="AC110" s="900"/>
      <c r="AD110" s="900"/>
      <c r="AE110" s="901"/>
      <c r="AF110" s="902">
        <v>2892860</v>
      </c>
      <c r="AG110" s="900"/>
      <c r="AH110" s="900"/>
      <c r="AI110" s="900"/>
      <c r="AJ110" s="901"/>
      <c r="AK110" s="902">
        <v>2855267</v>
      </c>
      <c r="AL110" s="900"/>
      <c r="AM110" s="900"/>
      <c r="AN110" s="900"/>
      <c r="AO110" s="901"/>
      <c r="AP110" s="903">
        <v>19.2</v>
      </c>
      <c r="AQ110" s="904"/>
      <c r="AR110" s="904"/>
      <c r="AS110" s="904"/>
      <c r="AT110" s="905"/>
      <c r="AU110" s="906" t="s">
        <v>75</v>
      </c>
      <c r="AV110" s="907"/>
      <c r="AW110" s="907"/>
      <c r="AX110" s="907"/>
      <c r="AY110" s="907"/>
      <c r="AZ110" s="929" t="s">
        <v>440</v>
      </c>
      <c r="BA110" s="897"/>
      <c r="BB110" s="897"/>
      <c r="BC110" s="897"/>
      <c r="BD110" s="897"/>
      <c r="BE110" s="897"/>
      <c r="BF110" s="897"/>
      <c r="BG110" s="897"/>
      <c r="BH110" s="897"/>
      <c r="BI110" s="897"/>
      <c r="BJ110" s="897"/>
      <c r="BK110" s="897"/>
      <c r="BL110" s="897"/>
      <c r="BM110" s="897"/>
      <c r="BN110" s="897"/>
      <c r="BO110" s="897"/>
      <c r="BP110" s="898"/>
      <c r="BQ110" s="930">
        <v>29094059</v>
      </c>
      <c r="BR110" s="931"/>
      <c r="BS110" s="931"/>
      <c r="BT110" s="931"/>
      <c r="BU110" s="931"/>
      <c r="BV110" s="931">
        <v>29605529</v>
      </c>
      <c r="BW110" s="931"/>
      <c r="BX110" s="931"/>
      <c r="BY110" s="931"/>
      <c r="BZ110" s="931"/>
      <c r="CA110" s="931">
        <v>28890277</v>
      </c>
      <c r="CB110" s="931"/>
      <c r="CC110" s="931"/>
      <c r="CD110" s="931"/>
      <c r="CE110" s="931"/>
      <c r="CF110" s="944">
        <v>194.4</v>
      </c>
      <c r="CG110" s="945"/>
      <c r="CH110" s="945"/>
      <c r="CI110" s="945"/>
      <c r="CJ110" s="945"/>
      <c r="CK110" s="946" t="s">
        <v>441</v>
      </c>
      <c r="CL110" s="947"/>
      <c r="CM110" s="929" t="s">
        <v>442</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v>481427</v>
      </c>
      <c r="DH110" s="931"/>
      <c r="DI110" s="931"/>
      <c r="DJ110" s="931"/>
      <c r="DK110" s="931"/>
      <c r="DL110" s="931">
        <v>361070</v>
      </c>
      <c r="DM110" s="931"/>
      <c r="DN110" s="931"/>
      <c r="DO110" s="931"/>
      <c r="DP110" s="931"/>
      <c r="DQ110" s="931">
        <v>306737</v>
      </c>
      <c r="DR110" s="931"/>
      <c r="DS110" s="931"/>
      <c r="DT110" s="931"/>
      <c r="DU110" s="931"/>
      <c r="DV110" s="932">
        <v>2.1</v>
      </c>
      <c r="DW110" s="932"/>
      <c r="DX110" s="932"/>
      <c r="DY110" s="932"/>
      <c r="DZ110" s="933"/>
    </row>
    <row r="111" spans="1:131" s="230" customFormat="1" ht="26.25" customHeight="1" x14ac:dyDescent="0.15">
      <c r="A111" s="934" t="s">
        <v>443</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241</v>
      </c>
      <c r="AB111" s="938"/>
      <c r="AC111" s="938"/>
      <c r="AD111" s="938"/>
      <c r="AE111" s="939"/>
      <c r="AF111" s="940" t="s">
        <v>241</v>
      </c>
      <c r="AG111" s="938"/>
      <c r="AH111" s="938"/>
      <c r="AI111" s="938"/>
      <c r="AJ111" s="939"/>
      <c r="AK111" s="940" t="s">
        <v>241</v>
      </c>
      <c r="AL111" s="938"/>
      <c r="AM111" s="938"/>
      <c r="AN111" s="938"/>
      <c r="AO111" s="939"/>
      <c r="AP111" s="941" t="s">
        <v>444</v>
      </c>
      <c r="AQ111" s="942"/>
      <c r="AR111" s="942"/>
      <c r="AS111" s="942"/>
      <c r="AT111" s="943"/>
      <c r="AU111" s="908"/>
      <c r="AV111" s="909"/>
      <c r="AW111" s="909"/>
      <c r="AX111" s="909"/>
      <c r="AY111" s="909"/>
      <c r="AZ111" s="922" t="s">
        <v>445</v>
      </c>
      <c r="BA111" s="923"/>
      <c r="BB111" s="923"/>
      <c r="BC111" s="923"/>
      <c r="BD111" s="923"/>
      <c r="BE111" s="923"/>
      <c r="BF111" s="923"/>
      <c r="BG111" s="923"/>
      <c r="BH111" s="923"/>
      <c r="BI111" s="923"/>
      <c r="BJ111" s="923"/>
      <c r="BK111" s="923"/>
      <c r="BL111" s="923"/>
      <c r="BM111" s="923"/>
      <c r="BN111" s="923"/>
      <c r="BO111" s="923"/>
      <c r="BP111" s="924"/>
      <c r="BQ111" s="925">
        <v>481427</v>
      </c>
      <c r="BR111" s="926"/>
      <c r="BS111" s="926"/>
      <c r="BT111" s="926"/>
      <c r="BU111" s="926"/>
      <c r="BV111" s="926">
        <v>361070</v>
      </c>
      <c r="BW111" s="926"/>
      <c r="BX111" s="926"/>
      <c r="BY111" s="926"/>
      <c r="BZ111" s="926"/>
      <c r="CA111" s="926">
        <v>306737</v>
      </c>
      <c r="CB111" s="926"/>
      <c r="CC111" s="926"/>
      <c r="CD111" s="926"/>
      <c r="CE111" s="926"/>
      <c r="CF111" s="920">
        <v>2.1</v>
      </c>
      <c r="CG111" s="921"/>
      <c r="CH111" s="921"/>
      <c r="CI111" s="921"/>
      <c r="CJ111" s="921"/>
      <c r="CK111" s="948"/>
      <c r="CL111" s="949"/>
      <c r="CM111" s="922" t="s">
        <v>446</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241</v>
      </c>
      <c r="DH111" s="926"/>
      <c r="DI111" s="926"/>
      <c r="DJ111" s="926"/>
      <c r="DK111" s="926"/>
      <c r="DL111" s="926" t="s">
        <v>444</v>
      </c>
      <c r="DM111" s="926"/>
      <c r="DN111" s="926"/>
      <c r="DO111" s="926"/>
      <c r="DP111" s="926"/>
      <c r="DQ111" s="926" t="s">
        <v>241</v>
      </c>
      <c r="DR111" s="926"/>
      <c r="DS111" s="926"/>
      <c r="DT111" s="926"/>
      <c r="DU111" s="926"/>
      <c r="DV111" s="927" t="s">
        <v>447</v>
      </c>
      <c r="DW111" s="927"/>
      <c r="DX111" s="927"/>
      <c r="DY111" s="927"/>
      <c r="DZ111" s="928"/>
    </row>
    <row r="112" spans="1:131" s="230" customFormat="1" ht="26.25" customHeight="1" x14ac:dyDescent="0.15">
      <c r="A112" s="952" t="s">
        <v>448</v>
      </c>
      <c r="B112" s="953"/>
      <c r="C112" s="923" t="s">
        <v>449</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241</v>
      </c>
      <c r="AB112" s="959"/>
      <c r="AC112" s="959"/>
      <c r="AD112" s="959"/>
      <c r="AE112" s="960"/>
      <c r="AF112" s="961" t="s">
        <v>241</v>
      </c>
      <c r="AG112" s="959"/>
      <c r="AH112" s="959"/>
      <c r="AI112" s="959"/>
      <c r="AJ112" s="960"/>
      <c r="AK112" s="961" t="s">
        <v>444</v>
      </c>
      <c r="AL112" s="959"/>
      <c r="AM112" s="959"/>
      <c r="AN112" s="959"/>
      <c r="AO112" s="960"/>
      <c r="AP112" s="962" t="s">
        <v>444</v>
      </c>
      <c r="AQ112" s="963"/>
      <c r="AR112" s="963"/>
      <c r="AS112" s="963"/>
      <c r="AT112" s="964"/>
      <c r="AU112" s="908"/>
      <c r="AV112" s="909"/>
      <c r="AW112" s="909"/>
      <c r="AX112" s="909"/>
      <c r="AY112" s="909"/>
      <c r="AZ112" s="922" t="s">
        <v>450</v>
      </c>
      <c r="BA112" s="923"/>
      <c r="BB112" s="923"/>
      <c r="BC112" s="923"/>
      <c r="BD112" s="923"/>
      <c r="BE112" s="923"/>
      <c r="BF112" s="923"/>
      <c r="BG112" s="923"/>
      <c r="BH112" s="923"/>
      <c r="BI112" s="923"/>
      <c r="BJ112" s="923"/>
      <c r="BK112" s="923"/>
      <c r="BL112" s="923"/>
      <c r="BM112" s="923"/>
      <c r="BN112" s="923"/>
      <c r="BO112" s="923"/>
      <c r="BP112" s="924"/>
      <c r="BQ112" s="925">
        <v>6012992</v>
      </c>
      <c r="BR112" s="926"/>
      <c r="BS112" s="926"/>
      <c r="BT112" s="926"/>
      <c r="BU112" s="926"/>
      <c r="BV112" s="926">
        <v>5123256</v>
      </c>
      <c r="BW112" s="926"/>
      <c r="BX112" s="926"/>
      <c r="BY112" s="926"/>
      <c r="BZ112" s="926"/>
      <c r="CA112" s="926">
        <v>4945260</v>
      </c>
      <c r="CB112" s="926"/>
      <c r="CC112" s="926"/>
      <c r="CD112" s="926"/>
      <c r="CE112" s="926"/>
      <c r="CF112" s="920">
        <v>33.299999999999997</v>
      </c>
      <c r="CG112" s="921"/>
      <c r="CH112" s="921"/>
      <c r="CI112" s="921"/>
      <c r="CJ112" s="921"/>
      <c r="CK112" s="948"/>
      <c r="CL112" s="949"/>
      <c r="CM112" s="922" t="s">
        <v>451</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447</v>
      </c>
      <c r="DH112" s="926"/>
      <c r="DI112" s="926"/>
      <c r="DJ112" s="926"/>
      <c r="DK112" s="926"/>
      <c r="DL112" s="926" t="s">
        <v>241</v>
      </c>
      <c r="DM112" s="926"/>
      <c r="DN112" s="926"/>
      <c r="DO112" s="926"/>
      <c r="DP112" s="926"/>
      <c r="DQ112" s="926" t="s">
        <v>447</v>
      </c>
      <c r="DR112" s="926"/>
      <c r="DS112" s="926"/>
      <c r="DT112" s="926"/>
      <c r="DU112" s="926"/>
      <c r="DV112" s="927" t="s">
        <v>241</v>
      </c>
      <c r="DW112" s="927"/>
      <c r="DX112" s="927"/>
      <c r="DY112" s="927"/>
      <c r="DZ112" s="928"/>
    </row>
    <row r="113" spans="1:130" s="230" customFormat="1" ht="26.25" customHeight="1" x14ac:dyDescent="0.15">
      <c r="A113" s="954"/>
      <c r="B113" s="955"/>
      <c r="C113" s="923" t="s">
        <v>452</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917884</v>
      </c>
      <c r="AB113" s="938"/>
      <c r="AC113" s="938"/>
      <c r="AD113" s="938"/>
      <c r="AE113" s="939"/>
      <c r="AF113" s="940">
        <v>810003</v>
      </c>
      <c r="AG113" s="938"/>
      <c r="AH113" s="938"/>
      <c r="AI113" s="938"/>
      <c r="AJ113" s="939"/>
      <c r="AK113" s="940">
        <v>410057</v>
      </c>
      <c r="AL113" s="938"/>
      <c r="AM113" s="938"/>
      <c r="AN113" s="938"/>
      <c r="AO113" s="939"/>
      <c r="AP113" s="941">
        <v>2.8</v>
      </c>
      <c r="AQ113" s="942"/>
      <c r="AR113" s="942"/>
      <c r="AS113" s="942"/>
      <c r="AT113" s="943"/>
      <c r="AU113" s="908"/>
      <c r="AV113" s="909"/>
      <c r="AW113" s="909"/>
      <c r="AX113" s="909"/>
      <c r="AY113" s="909"/>
      <c r="AZ113" s="922" t="s">
        <v>453</v>
      </c>
      <c r="BA113" s="923"/>
      <c r="BB113" s="923"/>
      <c r="BC113" s="923"/>
      <c r="BD113" s="923"/>
      <c r="BE113" s="923"/>
      <c r="BF113" s="923"/>
      <c r="BG113" s="923"/>
      <c r="BH113" s="923"/>
      <c r="BI113" s="923"/>
      <c r="BJ113" s="923"/>
      <c r="BK113" s="923"/>
      <c r="BL113" s="923"/>
      <c r="BM113" s="923"/>
      <c r="BN113" s="923"/>
      <c r="BO113" s="923"/>
      <c r="BP113" s="924"/>
      <c r="BQ113" s="925">
        <v>138475</v>
      </c>
      <c r="BR113" s="926"/>
      <c r="BS113" s="926"/>
      <c r="BT113" s="926"/>
      <c r="BU113" s="926"/>
      <c r="BV113" s="926">
        <v>123946</v>
      </c>
      <c r="BW113" s="926"/>
      <c r="BX113" s="926"/>
      <c r="BY113" s="926"/>
      <c r="BZ113" s="926"/>
      <c r="CA113" s="926">
        <v>107211</v>
      </c>
      <c r="CB113" s="926"/>
      <c r="CC113" s="926"/>
      <c r="CD113" s="926"/>
      <c r="CE113" s="926"/>
      <c r="CF113" s="920">
        <v>0.7</v>
      </c>
      <c r="CG113" s="921"/>
      <c r="CH113" s="921"/>
      <c r="CI113" s="921"/>
      <c r="CJ113" s="921"/>
      <c r="CK113" s="948"/>
      <c r="CL113" s="949"/>
      <c r="CM113" s="922" t="s">
        <v>454</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241</v>
      </c>
      <c r="DH113" s="959"/>
      <c r="DI113" s="959"/>
      <c r="DJ113" s="959"/>
      <c r="DK113" s="960"/>
      <c r="DL113" s="961" t="s">
        <v>241</v>
      </c>
      <c r="DM113" s="959"/>
      <c r="DN113" s="959"/>
      <c r="DO113" s="959"/>
      <c r="DP113" s="960"/>
      <c r="DQ113" s="961" t="s">
        <v>241</v>
      </c>
      <c r="DR113" s="959"/>
      <c r="DS113" s="959"/>
      <c r="DT113" s="959"/>
      <c r="DU113" s="960"/>
      <c r="DV113" s="962" t="s">
        <v>241</v>
      </c>
      <c r="DW113" s="963"/>
      <c r="DX113" s="963"/>
      <c r="DY113" s="963"/>
      <c r="DZ113" s="964"/>
    </row>
    <row r="114" spans="1:130" s="230" customFormat="1" ht="26.25" customHeight="1" x14ac:dyDescent="0.15">
      <c r="A114" s="954"/>
      <c r="B114" s="955"/>
      <c r="C114" s="923" t="s">
        <v>455</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13865</v>
      </c>
      <c r="AB114" s="959"/>
      <c r="AC114" s="959"/>
      <c r="AD114" s="959"/>
      <c r="AE114" s="960"/>
      <c r="AF114" s="961">
        <v>13991</v>
      </c>
      <c r="AG114" s="959"/>
      <c r="AH114" s="959"/>
      <c r="AI114" s="959"/>
      <c r="AJ114" s="960"/>
      <c r="AK114" s="961">
        <v>16184</v>
      </c>
      <c r="AL114" s="959"/>
      <c r="AM114" s="959"/>
      <c r="AN114" s="959"/>
      <c r="AO114" s="960"/>
      <c r="AP114" s="962">
        <v>0.1</v>
      </c>
      <c r="AQ114" s="963"/>
      <c r="AR114" s="963"/>
      <c r="AS114" s="963"/>
      <c r="AT114" s="964"/>
      <c r="AU114" s="908"/>
      <c r="AV114" s="909"/>
      <c r="AW114" s="909"/>
      <c r="AX114" s="909"/>
      <c r="AY114" s="909"/>
      <c r="AZ114" s="922" t="s">
        <v>456</v>
      </c>
      <c r="BA114" s="923"/>
      <c r="BB114" s="923"/>
      <c r="BC114" s="923"/>
      <c r="BD114" s="923"/>
      <c r="BE114" s="923"/>
      <c r="BF114" s="923"/>
      <c r="BG114" s="923"/>
      <c r="BH114" s="923"/>
      <c r="BI114" s="923"/>
      <c r="BJ114" s="923"/>
      <c r="BK114" s="923"/>
      <c r="BL114" s="923"/>
      <c r="BM114" s="923"/>
      <c r="BN114" s="923"/>
      <c r="BO114" s="923"/>
      <c r="BP114" s="924"/>
      <c r="BQ114" s="925">
        <v>3102122</v>
      </c>
      <c r="BR114" s="926"/>
      <c r="BS114" s="926"/>
      <c r="BT114" s="926"/>
      <c r="BU114" s="926"/>
      <c r="BV114" s="926">
        <v>3153622</v>
      </c>
      <c r="BW114" s="926"/>
      <c r="BX114" s="926"/>
      <c r="BY114" s="926"/>
      <c r="BZ114" s="926"/>
      <c r="CA114" s="926">
        <v>3096775</v>
      </c>
      <c r="CB114" s="926"/>
      <c r="CC114" s="926"/>
      <c r="CD114" s="926"/>
      <c r="CE114" s="926"/>
      <c r="CF114" s="920">
        <v>20.8</v>
      </c>
      <c r="CG114" s="921"/>
      <c r="CH114" s="921"/>
      <c r="CI114" s="921"/>
      <c r="CJ114" s="921"/>
      <c r="CK114" s="948"/>
      <c r="CL114" s="949"/>
      <c r="CM114" s="922" t="s">
        <v>457</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241</v>
      </c>
      <c r="DH114" s="959"/>
      <c r="DI114" s="959"/>
      <c r="DJ114" s="959"/>
      <c r="DK114" s="960"/>
      <c r="DL114" s="961" t="s">
        <v>447</v>
      </c>
      <c r="DM114" s="959"/>
      <c r="DN114" s="959"/>
      <c r="DO114" s="959"/>
      <c r="DP114" s="960"/>
      <c r="DQ114" s="961" t="s">
        <v>447</v>
      </c>
      <c r="DR114" s="959"/>
      <c r="DS114" s="959"/>
      <c r="DT114" s="959"/>
      <c r="DU114" s="960"/>
      <c r="DV114" s="962" t="s">
        <v>241</v>
      </c>
      <c r="DW114" s="963"/>
      <c r="DX114" s="963"/>
      <c r="DY114" s="963"/>
      <c r="DZ114" s="964"/>
    </row>
    <row r="115" spans="1:130" s="230" customFormat="1" ht="26.25" customHeight="1" x14ac:dyDescent="0.15">
      <c r="A115" s="954"/>
      <c r="B115" s="955"/>
      <c r="C115" s="923" t="s">
        <v>458</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128059</v>
      </c>
      <c r="AB115" s="938"/>
      <c r="AC115" s="938"/>
      <c r="AD115" s="938"/>
      <c r="AE115" s="939"/>
      <c r="AF115" s="940">
        <v>129955</v>
      </c>
      <c r="AG115" s="938"/>
      <c r="AH115" s="938"/>
      <c r="AI115" s="938"/>
      <c r="AJ115" s="939"/>
      <c r="AK115" s="940">
        <v>123526</v>
      </c>
      <c r="AL115" s="938"/>
      <c r="AM115" s="938"/>
      <c r="AN115" s="938"/>
      <c r="AO115" s="939"/>
      <c r="AP115" s="941">
        <v>0.8</v>
      </c>
      <c r="AQ115" s="942"/>
      <c r="AR115" s="942"/>
      <c r="AS115" s="942"/>
      <c r="AT115" s="943"/>
      <c r="AU115" s="908"/>
      <c r="AV115" s="909"/>
      <c r="AW115" s="909"/>
      <c r="AX115" s="909"/>
      <c r="AY115" s="909"/>
      <c r="AZ115" s="922" t="s">
        <v>459</v>
      </c>
      <c r="BA115" s="923"/>
      <c r="BB115" s="923"/>
      <c r="BC115" s="923"/>
      <c r="BD115" s="923"/>
      <c r="BE115" s="923"/>
      <c r="BF115" s="923"/>
      <c r="BG115" s="923"/>
      <c r="BH115" s="923"/>
      <c r="BI115" s="923"/>
      <c r="BJ115" s="923"/>
      <c r="BK115" s="923"/>
      <c r="BL115" s="923"/>
      <c r="BM115" s="923"/>
      <c r="BN115" s="923"/>
      <c r="BO115" s="923"/>
      <c r="BP115" s="924"/>
      <c r="BQ115" s="925">
        <v>11461</v>
      </c>
      <c r="BR115" s="926"/>
      <c r="BS115" s="926"/>
      <c r="BT115" s="926"/>
      <c r="BU115" s="926"/>
      <c r="BV115" s="926">
        <v>696</v>
      </c>
      <c r="BW115" s="926"/>
      <c r="BX115" s="926"/>
      <c r="BY115" s="926"/>
      <c r="BZ115" s="926"/>
      <c r="CA115" s="926">
        <v>7266</v>
      </c>
      <c r="CB115" s="926"/>
      <c r="CC115" s="926"/>
      <c r="CD115" s="926"/>
      <c r="CE115" s="926"/>
      <c r="CF115" s="920">
        <v>0</v>
      </c>
      <c r="CG115" s="921"/>
      <c r="CH115" s="921"/>
      <c r="CI115" s="921"/>
      <c r="CJ115" s="921"/>
      <c r="CK115" s="948"/>
      <c r="CL115" s="949"/>
      <c r="CM115" s="922" t="s">
        <v>460</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241</v>
      </c>
      <c r="DH115" s="959"/>
      <c r="DI115" s="959"/>
      <c r="DJ115" s="959"/>
      <c r="DK115" s="960"/>
      <c r="DL115" s="961" t="s">
        <v>241</v>
      </c>
      <c r="DM115" s="959"/>
      <c r="DN115" s="959"/>
      <c r="DO115" s="959"/>
      <c r="DP115" s="960"/>
      <c r="DQ115" s="961" t="s">
        <v>241</v>
      </c>
      <c r="DR115" s="959"/>
      <c r="DS115" s="959"/>
      <c r="DT115" s="959"/>
      <c r="DU115" s="960"/>
      <c r="DV115" s="962" t="s">
        <v>241</v>
      </c>
      <c r="DW115" s="963"/>
      <c r="DX115" s="963"/>
      <c r="DY115" s="963"/>
      <c r="DZ115" s="964"/>
    </row>
    <row r="116" spans="1:130" s="230" customFormat="1" ht="26.25" customHeight="1" x14ac:dyDescent="0.15">
      <c r="A116" s="956"/>
      <c r="B116" s="957"/>
      <c r="C116" s="965" t="s">
        <v>461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241</v>
      </c>
      <c r="AB116" s="959"/>
      <c r="AC116" s="959"/>
      <c r="AD116" s="959"/>
      <c r="AE116" s="960"/>
      <c r="AF116" s="961" t="s">
        <v>241</v>
      </c>
      <c r="AG116" s="959"/>
      <c r="AH116" s="959"/>
      <c r="AI116" s="959"/>
      <c r="AJ116" s="960"/>
      <c r="AK116" s="961" t="s">
        <v>447</v>
      </c>
      <c r="AL116" s="959"/>
      <c r="AM116" s="959"/>
      <c r="AN116" s="959"/>
      <c r="AO116" s="960"/>
      <c r="AP116" s="962" t="s">
        <v>241</v>
      </c>
      <c r="AQ116" s="963"/>
      <c r="AR116" s="963"/>
      <c r="AS116" s="963"/>
      <c r="AT116" s="964"/>
      <c r="AU116" s="908"/>
      <c r="AV116" s="909"/>
      <c r="AW116" s="909"/>
      <c r="AX116" s="909"/>
      <c r="AY116" s="909"/>
      <c r="AZ116" s="967" t="s">
        <v>462</v>
      </c>
      <c r="BA116" s="968"/>
      <c r="BB116" s="968"/>
      <c r="BC116" s="968"/>
      <c r="BD116" s="968"/>
      <c r="BE116" s="968"/>
      <c r="BF116" s="968"/>
      <c r="BG116" s="968"/>
      <c r="BH116" s="968"/>
      <c r="BI116" s="968"/>
      <c r="BJ116" s="968"/>
      <c r="BK116" s="968"/>
      <c r="BL116" s="968"/>
      <c r="BM116" s="968"/>
      <c r="BN116" s="968"/>
      <c r="BO116" s="968"/>
      <c r="BP116" s="969"/>
      <c r="BQ116" s="925" t="s">
        <v>241</v>
      </c>
      <c r="BR116" s="926"/>
      <c r="BS116" s="926"/>
      <c r="BT116" s="926"/>
      <c r="BU116" s="926"/>
      <c r="BV116" s="926" t="s">
        <v>241</v>
      </c>
      <c r="BW116" s="926"/>
      <c r="BX116" s="926"/>
      <c r="BY116" s="926"/>
      <c r="BZ116" s="926"/>
      <c r="CA116" s="926" t="s">
        <v>241</v>
      </c>
      <c r="CB116" s="926"/>
      <c r="CC116" s="926"/>
      <c r="CD116" s="926"/>
      <c r="CE116" s="926"/>
      <c r="CF116" s="920" t="s">
        <v>241</v>
      </c>
      <c r="CG116" s="921"/>
      <c r="CH116" s="921"/>
      <c r="CI116" s="921"/>
      <c r="CJ116" s="921"/>
      <c r="CK116" s="948"/>
      <c r="CL116" s="949"/>
      <c r="CM116" s="922" t="s">
        <v>463</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241</v>
      </c>
      <c r="DH116" s="959"/>
      <c r="DI116" s="959"/>
      <c r="DJ116" s="959"/>
      <c r="DK116" s="960"/>
      <c r="DL116" s="961" t="s">
        <v>241</v>
      </c>
      <c r="DM116" s="959"/>
      <c r="DN116" s="959"/>
      <c r="DO116" s="959"/>
      <c r="DP116" s="960"/>
      <c r="DQ116" s="961" t="s">
        <v>241</v>
      </c>
      <c r="DR116" s="959"/>
      <c r="DS116" s="959"/>
      <c r="DT116" s="959"/>
      <c r="DU116" s="960"/>
      <c r="DV116" s="962" t="s">
        <v>241</v>
      </c>
      <c r="DW116" s="963"/>
      <c r="DX116" s="963"/>
      <c r="DY116" s="963"/>
      <c r="DZ116" s="964"/>
    </row>
    <row r="117" spans="1:130" s="230" customFormat="1" ht="26.25" customHeight="1" x14ac:dyDescent="0.15">
      <c r="A117" s="912" t="s">
        <v>193</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464</v>
      </c>
      <c r="Z117" s="894"/>
      <c r="AA117" s="978">
        <v>4047113</v>
      </c>
      <c r="AB117" s="979"/>
      <c r="AC117" s="979"/>
      <c r="AD117" s="979"/>
      <c r="AE117" s="980"/>
      <c r="AF117" s="981">
        <v>3846809</v>
      </c>
      <c r="AG117" s="979"/>
      <c r="AH117" s="979"/>
      <c r="AI117" s="979"/>
      <c r="AJ117" s="980"/>
      <c r="AK117" s="981">
        <v>3405034</v>
      </c>
      <c r="AL117" s="979"/>
      <c r="AM117" s="979"/>
      <c r="AN117" s="979"/>
      <c r="AO117" s="980"/>
      <c r="AP117" s="982"/>
      <c r="AQ117" s="983"/>
      <c r="AR117" s="983"/>
      <c r="AS117" s="983"/>
      <c r="AT117" s="984"/>
      <c r="AU117" s="908"/>
      <c r="AV117" s="909"/>
      <c r="AW117" s="909"/>
      <c r="AX117" s="909"/>
      <c r="AY117" s="909"/>
      <c r="AZ117" s="974" t="s">
        <v>465</v>
      </c>
      <c r="BA117" s="975"/>
      <c r="BB117" s="975"/>
      <c r="BC117" s="975"/>
      <c r="BD117" s="975"/>
      <c r="BE117" s="975"/>
      <c r="BF117" s="975"/>
      <c r="BG117" s="975"/>
      <c r="BH117" s="975"/>
      <c r="BI117" s="975"/>
      <c r="BJ117" s="975"/>
      <c r="BK117" s="975"/>
      <c r="BL117" s="975"/>
      <c r="BM117" s="975"/>
      <c r="BN117" s="975"/>
      <c r="BO117" s="975"/>
      <c r="BP117" s="976"/>
      <c r="BQ117" s="925" t="s">
        <v>447</v>
      </c>
      <c r="BR117" s="926"/>
      <c r="BS117" s="926"/>
      <c r="BT117" s="926"/>
      <c r="BU117" s="926"/>
      <c r="BV117" s="926" t="s">
        <v>241</v>
      </c>
      <c r="BW117" s="926"/>
      <c r="BX117" s="926"/>
      <c r="BY117" s="926"/>
      <c r="BZ117" s="926"/>
      <c r="CA117" s="926" t="s">
        <v>241</v>
      </c>
      <c r="CB117" s="926"/>
      <c r="CC117" s="926"/>
      <c r="CD117" s="926"/>
      <c r="CE117" s="926"/>
      <c r="CF117" s="920" t="s">
        <v>241</v>
      </c>
      <c r="CG117" s="921"/>
      <c r="CH117" s="921"/>
      <c r="CI117" s="921"/>
      <c r="CJ117" s="921"/>
      <c r="CK117" s="948"/>
      <c r="CL117" s="949"/>
      <c r="CM117" s="922" t="s">
        <v>466</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241</v>
      </c>
      <c r="DH117" s="959"/>
      <c r="DI117" s="959"/>
      <c r="DJ117" s="959"/>
      <c r="DK117" s="960"/>
      <c r="DL117" s="961" t="s">
        <v>241</v>
      </c>
      <c r="DM117" s="959"/>
      <c r="DN117" s="959"/>
      <c r="DO117" s="959"/>
      <c r="DP117" s="960"/>
      <c r="DQ117" s="961" t="s">
        <v>444</v>
      </c>
      <c r="DR117" s="959"/>
      <c r="DS117" s="959"/>
      <c r="DT117" s="959"/>
      <c r="DU117" s="960"/>
      <c r="DV117" s="962" t="s">
        <v>444</v>
      </c>
      <c r="DW117" s="963"/>
      <c r="DX117" s="963"/>
      <c r="DY117" s="963"/>
      <c r="DZ117" s="964"/>
    </row>
    <row r="118" spans="1:130" s="230" customFormat="1" ht="26.25" customHeight="1" x14ac:dyDescent="0.15">
      <c r="A118" s="912" t="s">
        <v>438</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435</v>
      </c>
      <c r="AB118" s="893"/>
      <c r="AC118" s="893"/>
      <c r="AD118" s="893"/>
      <c r="AE118" s="894"/>
      <c r="AF118" s="892" t="s">
        <v>436</v>
      </c>
      <c r="AG118" s="893"/>
      <c r="AH118" s="893"/>
      <c r="AI118" s="893"/>
      <c r="AJ118" s="894"/>
      <c r="AK118" s="892" t="s">
        <v>315</v>
      </c>
      <c r="AL118" s="893"/>
      <c r="AM118" s="893"/>
      <c r="AN118" s="893"/>
      <c r="AO118" s="894"/>
      <c r="AP118" s="970" t="s">
        <v>437</v>
      </c>
      <c r="AQ118" s="971"/>
      <c r="AR118" s="971"/>
      <c r="AS118" s="971"/>
      <c r="AT118" s="972"/>
      <c r="AU118" s="908"/>
      <c r="AV118" s="909"/>
      <c r="AW118" s="909"/>
      <c r="AX118" s="909"/>
      <c r="AY118" s="909"/>
      <c r="AZ118" s="973" t="s">
        <v>467</v>
      </c>
      <c r="BA118" s="965"/>
      <c r="BB118" s="965"/>
      <c r="BC118" s="965"/>
      <c r="BD118" s="965"/>
      <c r="BE118" s="965"/>
      <c r="BF118" s="965"/>
      <c r="BG118" s="965"/>
      <c r="BH118" s="965"/>
      <c r="BI118" s="965"/>
      <c r="BJ118" s="965"/>
      <c r="BK118" s="965"/>
      <c r="BL118" s="965"/>
      <c r="BM118" s="965"/>
      <c r="BN118" s="965"/>
      <c r="BO118" s="965"/>
      <c r="BP118" s="966"/>
      <c r="BQ118" s="999" t="s">
        <v>447</v>
      </c>
      <c r="BR118" s="1000"/>
      <c r="BS118" s="1000"/>
      <c r="BT118" s="1000"/>
      <c r="BU118" s="1000"/>
      <c r="BV118" s="1000" t="s">
        <v>241</v>
      </c>
      <c r="BW118" s="1000"/>
      <c r="BX118" s="1000"/>
      <c r="BY118" s="1000"/>
      <c r="BZ118" s="1000"/>
      <c r="CA118" s="1000" t="s">
        <v>241</v>
      </c>
      <c r="CB118" s="1000"/>
      <c r="CC118" s="1000"/>
      <c r="CD118" s="1000"/>
      <c r="CE118" s="1000"/>
      <c r="CF118" s="920" t="s">
        <v>241</v>
      </c>
      <c r="CG118" s="921"/>
      <c r="CH118" s="921"/>
      <c r="CI118" s="921"/>
      <c r="CJ118" s="921"/>
      <c r="CK118" s="948"/>
      <c r="CL118" s="949"/>
      <c r="CM118" s="922" t="s">
        <v>468</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241</v>
      </c>
      <c r="DH118" s="959"/>
      <c r="DI118" s="959"/>
      <c r="DJ118" s="959"/>
      <c r="DK118" s="960"/>
      <c r="DL118" s="961" t="s">
        <v>444</v>
      </c>
      <c r="DM118" s="959"/>
      <c r="DN118" s="959"/>
      <c r="DO118" s="959"/>
      <c r="DP118" s="960"/>
      <c r="DQ118" s="961" t="s">
        <v>241</v>
      </c>
      <c r="DR118" s="959"/>
      <c r="DS118" s="959"/>
      <c r="DT118" s="959"/>
      <c r="DU118" s="960"/>
      <c r="DV118" s="962" t="s">
        <v>241</v>
      </c>
      <c r="DW118" s="963"/>
      <c r="DX118" s="963"/>
      <c r="DY118" s="963"/>
      <c r="DZ118" s="964"/>
    </row>
    <row r="119" spans="1:130" s="230" customFormat="1" ht="26.25" customHeight="1" x14ac:dyDescent="0.15">
      <c r="A119" s="1057" t="s">
        <v>441</v>
      </c>
      <c r="B119" s="947"/>
      <c r="C119" s="929" t="s">
        <v>442</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v>128053</v>
      </c>
      <c r="AB119" s="900"/>
      <c r="AC119" s="900"/>
      <c r="AD119" s="900"/>
      <c r="AE119" s="901"/>
      <c r="AF119" s="902">
        <v>129945</v>
      </c>
      <c r="AG119" s="900"/>
      <c r="AH119" s="900"/>
      <c r="AI119" s="900"/>
      <c r="AJ119" s="901"/>
      <c r="AK119" s="902">
        <v>123518</v>
      </c>
      <c r="AL119" s="900"/>
      <c r="AM119" s="900"/>
      <c r="AN119" s="900"/>
      <c r="AO119" s="901"/>
      <c r="AP119" s="903">
        <v>0.8</v>
      </c>
      <c r="AQ119" s="904"/>
      <c r="AR119" s="904"/>
      <c r="AS119" s="904"/>
      <c r="AT119" s="905"/>
      <c r="AU119" s="910"/>
      <c r="AV119" s="911"/>
      <c r="AW119" s="911"/>
      <c r="AX119" s="911"/>
      <c r="AY119" s="911"/>
      <c r="AZ119" s="251" t="s">
        <v>193</v>
      </c>
      <c r="BA119" s="251"/>
      <c r="BB119" s="251"/>
      <c r="BC119" s="251"/>
      <c r="BD119" s="251"/>
      <c r="BE119" s="251"/>
      <c r="BF119" s="251"/>
      <c r="BG119" s="251"/>
      <c r="BH119" s="251"/>
      <c r="BI119" s="251"/>
      <c r="BJ119" s="251"/>
      <c r="BK119" s="251"/>
      <c r="BL119" s="251"/>
      <c r="BM119" s="251"/>
      <c r="BN119" s="251"/>
      <c r="BO119" s="977" t="s">
        <v>469</v>
      </c>
      <c r="BP119" s="1005"/>
      <c r="BQ119" s="999">
        <v>38840536</v>
      </c>
      <c r="BR119" s="1000"/>
      <c r="BS119" s="1000"/>
      <c r="BT119" s="1000"/>
      <c r="BU119" s="1000"/>
      <c r="BV119" s="1000">
        <v>38368119</v>
      </c>
      <c r="BW119" s="1000"/>
      <c r="BX119" s="1000"/>
      <c r="BY119" s="1000"/>
      <c r="BZ119" s="1000"/>
      <c r="CA119" s="1000">
        <v>37353526</v>
      </c>
      <c r="CB119" s="1000"/>
      <c r="CC119" s="1000"/>
      <c r="CD119" s="1000"/>
      <c r="CE119" s="1000"/>
      <c r="CF119" s="1001"/>
      <c r="CG119" s="1002"/>
      <c r="CH119" s="1002"/>
      <c r="CI119" s="1002"/>
      <c r="CJ119" s="1003"/>
      <c r="CK119" s="950"/>
      <c r="CL119" s="951"/>
      <c r="CM119" s="973" t="s">
        <v>470</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241</v>
      </c>
      <c r="DH119" s="986"/>
      <c r="DI119" s="986"/>
      <c r="DJ119" s="986"/>
      <c r="DK119" s="987"/>
      <c r="DL119" s="985" t="s">
        <v>241</v>
      </c>
      <c r="DM119" s="986"/>
      <c r="DN119" s="986"/>
      <c r="DO119" s="986"/>
      <c r="DP119" s="987"/>
      <c r="DQ119" s="985" t="s">
        <v>241</v>
      </c>
      <c r="DR119" s="986"/>
      <c r="DS119" s="986"/>
      <c r="DT119" s="986"/>
      <c r="DU119" s="987"/>
      <c r="DV119" s="988" t="s">
        <v>241</v>
      </c>
      <c r="DW119" s="989"/>
      <c r="DX119" s="989"/>
      <c r="DY119" s="989"/>
      <c r="DZ119" s="990"/>
    </row>
    <row r="120" spans="1:130" s="230" customFormat="1" ht="26.25" customHeight="1" x14ac:dyDescent="0.15">
      <c r="A120" s="1058"/>
      <c r="B120" s="949"/>
      <c r="C120" s="922" t="s">
        <v>446</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241</v>
      </c>
      <c r="AB120" s="959"/>
      <c r="AC120" s="959"/>
      <c r="AD120" s="959"/>
      <c r="AE120" s="960"/>
      <c r="AF120" s="961" t="s">
        <v>444</v>
      </c>
      <c r="AG120" s="959"/>
      <c r="AH120" s="959"/>
      <c r="AI120" s="959"/>
      <c r="AJ120" s="960"/>
      <c r="AK120" s="961" t="s">
        <v>241</v>
      </c>
      <c r="AL120" s="959"/>
      <c r="AM120" s="959"/>
      <c r="AN120" s="959"/>
      <c r="AO120" s="960"/>
      <c r="AP120" s="962" t="s">
        <v>241</v>
      </c>
      <c r="AQ120" s="963"/>
      <c r="AR120" s="963"/>
      <c r="AS120" s="963"/>
      <c r="AT120" s="964"/>
      <c r="AU120" s="991" t="s">
        <v>471</v>
      </c>
      <c r="AV120" s="992"/>
      <c r="AW120" s="992"/>
      <c r="AX120" s="992"/>
      <c r="AY120" s="993"/>
      <c r="AZ120" s="929" t="s">
        <v>472</v>
      </c>
      <c r="BA120" s="897"/>
      <c r="BB120" s="897"/>
      <c r="BC120" s="897"/>
      <c r="BD120" s="897"/>
      <c r="BE120" s="897"/>
      <c r="BF120" s="897"/>
      <c r="BG120" s="897"/>
      <c r="BH120" s="897"/>
      <c r="BI120" s="897"/>
      <c r="BJ120" s="897"/>
      <c r="BK120" s="897"/>
      <c r="BL120" s="897"/>
      <c r="BM120" s="897"/>
      <c r="BN120" s="897"/>
      <c r="BO120" s="897"/>
      <c r="BP120" s="898"/>
      <c r="BQ120" s="930">
        <v>11132679</v>
      </c>
      <c r="BR120" s="931"/>
      <c r="BS120" s="931"/>
      <c r="BT120" s="931"/>
      <c r="BU120" s="931"/>
      <c r="BV120" s="931">
        <v>14741800</v>
      </c>
      <c r="BW120" s="931"/>
      <c r="BX120" s="931"/>
      <c r="BY120" s="931"/>
      <c r="BZ120" s="931"/>
      <c r="CA120" s="931">
        <v>14738543</v>
      </c>
      <c r="CB120" s="931"/>
      <c r="CC120" s="931"/>
      <c r="CD120" s="931"/>
      <c r="CE120" s="931"/>
      <c r="CF120" s="944">
        <v>99.1</v>
      </c>
      <c r="CG120" s="945"/>
      <c r="CH120" s="945"/>
      <c r="CI120" s="945"/>
      <c r="CJ120" s="945"/>
      <c r="CK120" s="1006" t="s">
        <v>473</v>
      </c>
      <c r="CL120" s="1007"/>
      <c r="CM120" s="1007"/>
      <c r="CN120" s="1007"/>
      <c r="CO120" s="1008"/>
      <c r="CP120" s="1014" t="s">
        <v>417</v>
      </c>
      <c r="CQ120" s="1015"/>
      <c r="CR120" s="1015"/>
      <c r="CS120" s="1015"/>
      <c r="CT120" s="1015"/>
      <c r="CU120" s="1015"/>
      <c r="CV120" s="1015"/>
      <c r="CW120" s="1015"/>
      <c r="CX120" s="1015"/>
      <c r="CY120" s="1015"/>
      <c r="CZ120" s="1015"/>
      <c r="DA120" s="1015"/>
      <c r="DB120" s="1015"/>
      <c r="DC120" s="1015"/>
      <c r="DD120" s="1015"/>
      <c r="DE120" s="1015"/>
      <c r="DF120" s="1016"/>
      <c r="DG120" s="930">
        <v>6012992</v>
      </c>
      <c r="DH120" s="931"/>
      <c r="DI120" s="931"/>
      <c r="DJ120" s="931"/>
      <c r="DK120" s="931"/>
      <c r="DL120" s="931">
        <v>5123256</v>
      </c>
      <c r="DM120" s="931"/>
      <c r="DN120" s="931"/>
      <c r="DO120" s="931"/>
      <c r="DP120" s="931"/>
      <c r="DQ120" s="931">
        <v>4945260</v>
      </c>
      <c r="DR120" s="931"/>
      <c r="DS120" s="931"/>
      <c r="DT120" s="931"/>
      <c r="DU120" s="931"/>
      <c r="DV120" s="932">
        <v>33.299999999999997</v>
      </c>
      <c r="DW120" s="932"/>
      <c r="DX120" s="932"/>
      <c r="DY120" s="932"/>
      <c r="DZ120" s="933"/>
    </row>
    <row r="121" spans="1:130" s="230" customFormat="1" ht="26.25" customHeight="1" x14ac:dyDescent="0.15">
      <c r="A121" s="1058"/>
      <c r="B121" s="949"/>
      <c r="C121" s="974" t="s">
        <v>474</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241</v>
      </c>
      <c r="AB121" s="959"/>
      <c r="AC121" s="959"/>
      <c r="AD121" s="959"/>
      <c r="AE121" s="960"/>
      <c r="AF121" s="961" t="s">
        <v>447</v>
      </c>
      <c r="AG121" s="959"/>
      <c r="AH121" s="959"/>
      <c r="AI121" s="959"/>
      <c r="AJ121" s="960"/>
      <c r="AK121" s="961" t="s">
        <v>241</v>
      </c>
      <c r="AL121" s="959"/>
      <c r="AM121" s="959"/>
      <c r="AN121" s="959"/>
      <c r="AO121" s="960"/>
      <c r="AP121" s="962" t="s">
        <v>444</v>
      </c>
      <c r="AQ121" s="963"/>
      <c r="AR121" s="963"/>
      <c r="AS121" s="963"/>
      <c r="AT121" s="964"/>
      <c r="AU121" s="994"/>
      <c r="AV121" s="995"/>
      <c r="AW121" s="995"/>
      <c r="AX121" s="995"/>
      <c r="AY121" s="996"/>
      <c r="AZ121" s="922" t="s">
        <v>475</v>
      </c>
      <c r="BA121" s="923"/>
      <c r="BB121" s="923"/>
      <c r="BC121" s="923"/>
      <c r="BD121" s="923"/>
      <c r="BE121" s="923"/>
      <c r="BF121" s="923"/>
      <c r="BG121" s="923"/>
      <c r="BH121" s="923"/>
      <c r="BI121" s="923"/>
      <c r="BJ121" s="923"/>
      <c r="BK121" s="923"/>
      <c r="BL121" s="923"/>
      <c r="BM121" s="923"/>
      <c r="BN121" s="923"/>
      <c r="BO121" s="923"/>
      <c r="BP121" s="924"/>
      <c r="BQ121" s="925">
        <v>4871366</v>
      </c>
      <c r="BR121" s="926"/>
      <c r="BS121" s="926"/>
      <c r="BT121" s="926"/>
      <c r="BU121" s="926"/>
      <c r="BV121" s="926">
        <v>4239101</v>
      </c>
      <c r="BW121" s="926"/>
      <c r="BX121" s="926"/>
      <c r="BY121" s="926"/>
      <c r="BZ121" s="926"/>
      <c r="CA121" s="926">
        <v>4643311</v>
      </c>
      <c r="CB121" s="926"/>
      <c r="CC121" s="926"/>
      <c r="CD121" s="926"/>
      <c r="CE121" s="926"/>
      <c r="CF121" s="920">
        <v>31.2</v>
      </c>
      <c r="CG121" s="921"/>
      <c r="CH121" s="921"/>
      <c r="CI121" s="921"/>
      <c r="CJ121" s="921"/>
      <c r="CK121" s="1009"/>
      <c r="CL121" s="1010"/>
      <c r="CM121" s="1010"/>
      <c r="CN121" s="1010"/>
      <c r="CO121" s="1011"/>
      <c r="CP121" s="1019" t="s">
        <v>413</v>
      </c>
      <c r="CQ121" s="1020"/>
      <c r="CR121" s="1020"/>
      <c r="CS121" s="1020"/>
      <c r="CT121" s="1020"/>
      <c r="CU121" s="1020"/>
      <c r="CV121" s="1020"/>
      <c r="CW121" s="1020"/>
      <c r="CX121" s="1020"/>
      <c r="CY121" s="1020"/>
      <c r="CZ121" s="1020"/>
      <c r="DA121" s="1020"/>
      <c r="DB121" s="1020"/>
      <c r="DC121" s="1020"/>
      <c r="DD121" s="1020"/>
      <c r="DE121" s="1020"/>
      <c r="DF121" s="1021"/>
      <c r="DG121" s="925" t="s">
        <v>241</v>
      </c>
      <c r="DH121" s="926"/>
      <c r="DI121" s="926"/>
      <c r="DJ121" s="926"/>
      <c r="DK121" s="926"/>
      <c r="DL121" s="926" t="s">
        <v>241</v>
      </c>
      <c r="DM121" s="926"/>
      <c r="DN121" s="926"/>
      <c r="DO121" s="926"/>
      <c r="DP121" s="926"/>
      <c r="DQ121" s="926" t="s">
        <v>444</v>
      </c>
      <c r="DR121" s="926"/>
      <c r="DS121" s="926"/>
      <c r="DT121" s="926"/>
      <c r="DU121" s="926"/>
      <c r="DV121" s="927" t="s">
        <v>241</v>
      </c>
      <c r="DW121" s="927"/>
      <c r="DX121" s="927"/>
      <c r="DY121" s="927"/>
      <c r="DZ121" s="928"/>
    </row>
    <row r="122" spans="1:130" s="230" customFormat="1" ht="26.25" customHeight="1" x14ac:dyDescent="0.15">
      <c r="A122" s="1058"/>
      <c r="B122" s="949"/>
      <c r="C122" s="922" t="s">
        <v>457</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241</v>
      </c>
      <c r="AB122" s="959"/>
      <c r="AC122" s="959"/>
      <c r="AD122" s="959"/>
      <c r="AE122" s="960"/>
      <c r="AF122" s="961" t="s">
        <v>241</v>
      </c>
      <c r="AG122" s="959"/>
      <c r="AH122" s="959"/>
      <c r="AI122" s="959"/>
      <c r="AJ122" s="960"/>
      <c r="AK122" s="961" t="s">
        <v>444</v>
      </c>
      <c r="AL122" s="959"/>
      <c r="AM122" s="959"/>
      <c r="AN122" s="959"/>
      <c r="AO122" s="960"/>
      <c r="AP122" s="962" t="s">
        <v>444</v>
      </c>
      <c r="AQ122" s="963"/>
      <c r="AR122" s="963"/>
      <c r="AS122" s="963"/>
      <c r="AT122" s="964"/>
      <c r="AU122" s="994"/>
      <c r="AV122" s="995"/>
      <c r="AW122" s="995"/>
      <c r="AX122" s="995"/>
      <c r="AY122" s="996"/>
      <c r="AZ122" s="973" t="s">
        <v>476</v>
      </c>
      <c r="BA122" s="965"/>
      <c r="BB122" s="965"/>
      <c r="BC122" s="965"/>
      <c r="BD122" s="965"/>
      <c r="BE122" s="965"/>
      <c r="BF122" s="965"/>
      <c r="BG122" s="965"/>
      <c r="BH122" s="965"/>
      <c r="BI122" s="965"/>
      <c r="BJ122" s="965"/>
      <c r="BK122" s="965"/>
      <c r="BL122" s="965"/>
      <c r="BM122" s="965"/>
      <c r="BN122" s="965"/>
      <c r="BO122" s="965"/>
      <c r="BP122" s="966"/>
      <c r="BQ122" s="999">
        <v>23692576</v>
      </c>
      <c r="BR122" s="1000"/>
      <c r="BS122" s="1000"/>
      <c r="BT122" s="1000"/>
      <c r="BU122" s="1000"/>
      <c r="BV122" s="1000">
        <v>23333256</v>
      </c>
      <c r="BW122" s="1000"/>
      <c r="BX122" s="1000"/>
      <c r="BY122" s="1000"/>
      <c r="BZ122" s="1000"/>
      <c r="CA122" s="1000">
        <v>22426403</v>
      </c>
      <c r="CB122" s="1000"/>
      <c r="CC122" s="1000"/>
      <c r="CD122" s="1000"/>
      <c r="CE122" s="1000"/>
      <c r="CF122" s="1017">
        <v>150.9</v>
      </c>
      <c r="CG122" s="1018"/>
      <c r="CH122" s="1018"/>
      <c r="CI122" s="1018"/>
      <c r="CJ122" s="1018"/>
      <c r="CK122" s="1009"/>
      <c r="CL122" s="1010"/>
      <c r="CM122" s="1010"/>
      <c r="CN122" s="1010"/>
      <c r="CO122" s="1011"/>
      <c r="CP122" s="1019" t="s">
        <v>414</v>
      </c>
      <c r="CQ122" s="1020"/>
      <c r="CR122" s="1020"/>
      <c r="CS122" s="1020"/>
      <c r="CT122" s="1020"/>
      <c r="CU122" s="1020"/>
      <c r="CV122" s="1020"/>
      <c r="CW122" s="1020"/>
      <c r="CX122" s="1020"/>
      <c r="CY122" s="1020"/>
      <c r="CZ122" s="1020"/>
      <c r="DA122" s="1020"/>
      <c r="DB122" s="1020"/>
      <c r="DC122" s="1020"/>
      <c r="DD122" s="1020"/>
      <c r="DE122" s="1020"/>
      <c r="DF122" s="1021"/>
      <c r="DG122" s="925" t="s">
        <v>241</v>
      </c>
      <c r="DH122" s="926"/>
      <c r="DI122" s="926"/>
      <c r="DJ122" s="926"/>
      <c r="DK122" s="926"/>
      <c r="DL122" s="926" t="s">
        <v>241</v>
      </c>
      <c r="DM122" s="926"/>
      <c r="DN122" s="926"/>
      <c r="DO122" s="926"/>
      <c r="DP122" s="926"/>
      <c r="DQ122" s="926" t="s">
        <v>241</v>
      </c>
      <c r="DR122" s="926"/>
      <c r="DS122" s="926"/>
      <c r="DT122" s="926"/>
      <c r="DU122" s="926"/>
      <c r="DV122" s="927" t="s">
        <v>241</v>
      </c>
      <c r="DW122" s="927"/>
      <c r="DX122" s="927"/>
      <c r="DY122" s="927"/>
      <c r="DZ122" s="928"/>
    </row>
    <row r="123" spans="1:130" s="230" customFormat="1" ht="26.25" customHeight="1" x14ac:dyDescent="0.15">
      <c r="A123" s="1058"/>
      <c r="B123" s="949"/>
      <c r="C123" s="922" t="s">
        <v>463</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444</v>
      </c>
      <c r="AB123" s="959"/>
      <c r="AC123" s="959"/>
      <c r="AD123" s="959"/>
      <c r="AE123" s="960"/>
      <c r="AF123" s="961" t="s">
        <v>444</v>
      </c>
      <c r="AG123" s="959"/>
      <c r="AH123" s="959"/>
      <c r="AI123" s="959"/>
      <c r="AJ123" s="960"/>
      <c r="AK123" s="961" t="s">
        <v>444</v>
      </c>
      <c r="AL123" s="959"/>
      <c r="AM123" s="959"/>
      <c r="AN123" s="959"/>
      <c r="AO123" s="960"/>
      <c r="AP123" s="962" t="s">
        <v>241</v>
      </c>
      <c r="AQ123" s="963"/>
      <c r="AR123" s="963"/>
      <c r="AS123" s="963"/>
      <c r="AT123" s="964"/>
      <c r="AU123" s="997"/>
      <c r="AV123" s="998"/>
      <c r="AW123" s="998"/>
      <c r="AX123" s="998"/>
      <c r="AY123" s="998"/>
      <c r="AZ123" s="251" t="s">
        <v>193</v>
      </c>
      <c r="BA123" s="251"/>
      <c r="BB123" s="251"/>
      <c r="BC123" s="251"/>
      <c r="BD123" s="251"/>
      <c r="BE123" s="251"/>
      <c r="BF123" s="251"/>
      <c r="BG123" s="251"/>
      <c r="BH123" s="251"/>
      <c r="BI123" s="251"/>
      <c r="BJ123" s="251"/>
      <c r="BK123" s="251"/>
      <c r="BL123" s="251"/>
      <c r="BM123" s="251"/>
      <c r="BN123" s="251"/>
      <c r="BO123" s="977" t="s">
        <v>477</v>
      </c>
      <c r="BP123" s="1005"/>
      <c r="BQ123" s="1064">
        <v>39696621</v>
      </c>
      <c r="BR123" s="1031"/>
      <c r="BS123" s="1031"/>
      <c r="BT123" s="1031"/>
      <c r="BU123" s="1031"/>
      <c r="BV123" s="1031">
        <v>42314157</v>
      </c>
      <c r="BW123" s="1031"/>
      <c r="BX123" s="1031"/>
      <c r="BY123" s="1031"/>
      <c r="BZ123" s="1031"/>
      <c r="CA123" s="1031">
        <v>41808257</v>
      </c>
      <c r="CB123" s="1031"/>
      <c r="CC123" s="1031"/>
      <c r="CD123" s="1031"/>
      <c r="CE123" s="1031"/>
      <c r="CF123" s="1001"/>
      <c r="CG123" s="1002"/>
      <c r="CH123" s="1002"/>
      <c r="CI123" s="1002"/>
      <c r="CJ123" s="1003"/>
      <c r="CK123" s="1009"/>
      <c r="CL123" s="1010"/>
      <c r="CM123" s="1010"/>
      <c r="CN123" s="1010"/>
      <c r="CO123" s="1011"/>
      <c r="CP123" s="1019" t="s">
        <v>412</v>
      </c>
      <c r="CQ123" s="1020"/>
      <c r="CR123" s="1020"/>
      <c r="CS123" s="1020"/>
      <c r="CT123" s="1020"/>
      <c r="CU123" s="1020"/>
      <c r="CV123" s="1020"/>
      <c r="CW123" s="1020"/>
      <c r="CX123" s="1020"/>
      <c r="CY123" s="1020"/>
      <c r="CZ123" s="1020"/>
      <c r="DA123" s="1020"/>
      <c r="DB123" s="1020"/>
      <c r="DC123" s="1020"/>
      <c r="DD123" s="1020"/>
      <c r="DE123" s="1020"/>
      <c r="DF123" s="1021"/>
      <c r="DG123" s="958" t="s">
        <v>241</v>
      </c>
      <c r="DH123" s="959"/>
      <c r="DI123" s="959"/>
      <c r="DJ123" s="959"/>
      <c r="DK123" s="960"/>
      <c r="DL123" s="961" t="s">
        <v>241</v>
      </c>
      <c r="DM123" s="959"/>
      <c r="DN123" s="959"/>
      <c r="DO123" s="959"/>
      <c r="DP123" s="960"/>
      <c r="DQ123" s="961" t="s">
        <v>444</v>
      </c>
      <c r="DR123" s="959"/>
      <c r="DS123" s="959"/>
      <c r="DT123" s="959"/>
      <c r="DU123" s="960"/>
      <c r="DV123" s="962" t="s">
        <v>241</v>
      </c>
      <c r="DW123" s="963"/>
      <c r="DX123" s="963"/>
      <c r="DY123" s="963"/>
      <c r="DZ123" s="964"/>
    </row>
    <row r="124" spans="1:130" s="230" customFormat="1" ht="26.25" customHeight="1" thickBot="1" x14ac:dyDescent="0.2">
      <c r="A124" s="1058"/>
      <c r="B124" s="949"/>
      <c r="C124" s="922" t="s">
        <v>466</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241</v>
      </c>
      <c r="AB124" s="959"/>
      <c r="AC124" s="959"/>
      <c r="AD124" s="959"/>
      <c r="AE124" s="960"/>
      <c r="AF124" s="961" t="s">
        <v>241</v>
      </c>
      <c r="AG124" s="959"/>
      <c r="AH124" s="959"/>
      <c r="AI124" s="959"/>
      <c r="AJ124" s="960"/>
      <c r="AK124" s="961" t="s">
        <v>241</v>
      </c>
      <c r="AL124" s="959"/>
      <c r="AM124" s="959"/>
      <c r="AN124" s="959"/>
      <c r="AO124" s="960"/>
      <c r="AP124" s="962" t="s">
        <v>241</v>
      </c>
      <c r="AQ124" s="963"/>
      <c r="AR124" s="963"/>
      <c r="AS124" s="963"/>
      <c r="AT124" s="964"/>
      <c r="AU124" s="1060" t="s">
        <v>478</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t="s">
        <v>241</v>
      </c>
      <c r="BR124" s="1027"/>
      <c r="BS124" s="1027"/>
      <c r="BT124" s="1027"/>
      <c r="BU124" s="1027"/>
      <c r="BV124" s="1027" t="s">
        <v>241</v>
      </c>
      <c r="BW124" s="1027"/>
      <c r="BX124" s="1027"/>
      <c r="BY124" s="1027"/>
      <c r="BZ124" s="1027"/>
      <c r="CA124" s="1027" t="s">
        <v>241</v>
      </c>
      <c r="CB124" s="1027"/>
      <c r="CC124" s="1027"/>
      <c r="CD124" s="1027"/>
      <c r="CE124" s="1027"/>
      <c r="CF124" s="1028"/>
      <c r="CG124" s="1029"/>
      <c r="CH124" s="1029"/>
      <c r="CI124" s="1029"/>
      <c r="CJ124" s="1030"/>
      <c r="CK124" s="1012"/>
      <c r="CL124" s="1012"/>
      <c r="CM124" s="1012"/>
      <c r="CN124" s="1012"/>
      <c r="CO124" s="1013"/>
      <c r="CP124" s="1019" t="s">
        <v>479</v>
      </c>
      <c r="CQ124" s="1020"/>
      <c r="CR124" s="1020"/>
      <c r="CS124" s="1020"/>
      <c r="CT124" s="1020"/>
      <c r="CU124" s="1020"/>
      <c r="CV124" s="1020"/>
      <c r="CW124" s="1020"/>
      <c r="CX124" s="1020"/>
      <c r="CY124" s="1020"/>
      <c r="CZ124" s="1020"/>
      <c r="DA124" s="1020"/>
      <c r="DB124" s="1020"/>
      <c r="DC124" s="1020"/>
      <c r="DD124" s="1020"/>
      <c r="DE124" s="1020"/>
      <c r="DF124" s="1021"/>
      <c r="DG124" s="1004" t="s">
        <v>241</v>
      </c>
      <c r="DH124" s="986"/>
      <c r="DI124" s="986"/>
      <c r="DJ124" s="986"/>
      <c r="DK124" s="987"/>
      <c r="DL124" s="985" t="s">
        <v>241</v>
      </c>
      <c r="DM124" s="986"/>
      <c r="DN124" s="986"/>
      <c r="DO124" s="986"/>
      <c r="DP124" s="987"/>
      <c r="DQ124" s="985" t="s">
        <v>241</v>
      </c>
      <c r="DR124" s="986"/>
      <c r="DS124" s="986"/>
      <c r="DT124" s="986"/>
      <c r="DU124" s="987"/>
      <c r="DV124" s="988" t="s">
        <v>241</v>
      </c>
      <c r="DW124" s="989"/>
      <c r="DX124" s="989"/>
      <c r="DY124" s="989"/>
      <c r="DZ124" s="990"/>
    </row>
    <row r="125" spans="1:130" s="230" customFormat="1" ht="26.25" customHeight="1" x14ac:dyDescent="0.15">
      <c r="A125" s="1058"/>
      <c r="B125" s="949"/>
      <c r="C125" s="922" t="s">
        <v>468</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241</v>
      </c>
      <c r="AB125" s="959"/>
      <c r="AC125" s="959"/>
      <c r="AD125" s="959"/>
      <c r="AE125" s="960"/>
      <c r="AF125" s="961" t="s">
        <v>241</v>
      </c>
      <c r="AG125" s="959"/>
      <c r="AH125" s="959"/>
      <c r="AI125" s="959"/>
      <c r="AJ125" s="960"/>
      <c r="AK125" s="961" t="s">
        <v>447</v>
      </c>
      <c r="AL125" s="959"/>
      <c r="AM125" s="959"/>
      <c r="AN125" s="959"/>
      <c r="AO125" s="960"/>
      <c r="AP125" s="962" t="s">
        <v>447</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480</v>
      </c>
      <c r="CL125" s="1007"/>
      <c r="CM125" s="1007"/>
      <c r="CN125" s="1007"/>
      <c r="CO125" s="1008"/>
      <c r="CP125" s="929" t="s">
        <v>481</v>
      </c>
      <c r="CQ125" s="897"/>
      <c r="CR125" s="897"/>
      <c r="CS125" s="897"/>
      <c r="CT125" s="897"/>
      <c r="CU125" s="897"/>
      <c r="CV125" s="897"/>
      <c r="CW125" s="897"/>
      <c r="CX125" s="897"/>
      <c r="CY125" s="897"/>
      <c r="CZ125" s="897"/>
      <c r="DA125" s="897"/>
      <c r="DB125" s="897"/>
      <c r="DC125" s="897"/>
      <c r="DD125" s="897"/>
      <c r="DE125" s="897"/>
      <c r="DF125" s="898"/>
      <c r="DG125" s="930" t="s">
        <v>447</v>
      </c>
      <c r="DH125" s="931"/>
      <c r="DI125" s="931"/>
      <c r="DJ125" s="931"/>
      <c r="DK125" s="931"/>
      <c r="DL125" s="931" t="s">
        <v>241</v>
      </c>
      <c r="DM125" s="931"/>
      <c r="DN125" s="931"/>
      <c r="DO125" s="931"/>
      <c r="DP125" s="931"/>
      <c r="DQ125" s="931" t="s">
        <v>241</v>
      </c>
      <c r="DR125" s="931"/>
      <c r="DS125" s="931"/>
      <c r="DT125" s="931"/>
      <c r="DU125" s="931"/>
      <c r="DV125" s="932" t="s">
        <v>447</v>
      </c>
      <c r="DW125" s="932"/>
      <c r="DX125" s="932"/>
      <c r="DY125" s="932"/>
      <c r="DZ125" s="933"/>
    </row>
    <row r="126" spans="1:130" s="230" customFormat="1" ht="26.25" customHeight="1" thickBot="1" x14ac:dyDescent="0.2">
      <c r="A126" s="1058"/>
      <c r="B126" s="949"/>
      <c r="C126" s="922" t="s">
        <v>470</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447</v>
      </c>
      <c r="AB126" s="959"/>
      <c r="AC126" s="959"/>
      <c r="AD126" s="959"/>
      <c r="AE126" s="960"/>
      <c r="AF126" s="961" t="s">
        <v>241</v>
      </c>
      <c r="AG126" s="959"/>
      <c r="AH126" s="959"/>
      <c r="AI126" s="959"/>
      <c r="AJ126" s="960"/>
      <c r="AK126" s="961" t="s">
        <v>241</v>
      </c>
      <c r="AL126" s="959"/>
      <c r="AM126" s="959"/>
      <c r="AN126" s="959"/>
      <c r="AO126" s="960"/>
      <c r="AP126" s="962" t="s">
        <v>241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482</v>
      </c>
      <c r="CQ126" s="923"/>
      <c r="CR126" s="923"/>
      <c r="CS126" s="923"/>
      <c r="CT126" s="923"/>
      <c r="CU126" s="923"/>
      <c r="CV126" s="923"/>
      <c r="CW126" s="923"/>
      <c r="CX126" s="923"/>
      <c r="CY126" s="923"/>
      <c r="CZ126" s="923"/>
      <c r="DA126" s="923"/>
      <c r="DB126" s="923"/>
      <c r="DC126" s="923"/>
      <c r="DD126" s="923"/>
      <c r="DE126" s="923"/>
      <c r="DF126" s="924"/>
      <c r="DG126" s="925" t="s">
        <v>241</v>
      </c>
      <c r="DH126" s="926"/>
      <c r="DI126" s="926"/>
      <c r="DJ126" s="926"/>
      <c r="DK126" s="926"/>
      <c r="DL126" s="926" t="s">
        <v>241</v>
      </c>
      <c r="DM126" s="926"/>
      <c r="DN126" s="926"/>
      <c r="DO126" s="926"/>
      <c r="DP126" s="926"/>
      <c r="DQ126" s="926" t="s">
        <v>447</v>
      </c>
      <c r="DR126" s="926"/>
      <c r="DS126" s="926"/>
      <c r="DT126" s="926"/>
      <c r="DU126" s="926"/>
      <c r="DV126" s="927" t="s">
        <v>241</v>
      </c>
      <c r="DW126" s="927"/>
      <c r="DX126" s="927"/>
      <c r="DY126" s="927"/>
      <c r="DZ126" s="928"/>
    </row>
    <row r="127" spans="1:130" s="230" customFormat="1" ht="26.25" customHeight="1" x14ac:dyDescent="0.15">
      <c r="A127" s="1059"/>
      <c r="B127" s="951"/>
      <c r="C127" s="973" t="s">
        <v>483</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6</v>
      </c>
      <c r="AB127" s="959"/>
      <c r="AC127" s="959"/>
      <c r="AD127" s="959"/>
      <c r="AE127" s="960"/>
      <c r="AF127" s="961">
        <v>10</v>
      </c>
      <c r="AG127" s="959"/>
      <c r="AH127" s="959"/>
      <c r="AI127" s="959"/>
      <c r="AJ127" s="960"/>
      <c r="AK127" s="961">
        <v>8</v>
      </c>
      <c r="AL127" s="959"/>
      <c r="AM127" s="959"/>
      <c r="AN127" s="959"/>
      <c r="AO127" s="960"/>
      <c r="AP127" s="962">
        <v>0</v>
      </c>
      <c r="AQ127" s="963"/>
      <c r="AR127" s="963"/>
      <c r="AS127" s="963"/>
      <c r="AT127" s="964"/>
      <c r="AU127" s="232"/>
      <c r="AV127" s="232"/>
      <c r="AW127" s="232"/>
      <c r="AX127" s="1032" t="s">
        <v>484</v>
      </c>
      <c r="AY127" s="1033"/>
      <c r="AZ127" s="1033"/>
      <c r="BA127" s="1033"/>
      <c r="BB127" s="1033"/>
      <c r="BC127" s="1033"/>
      <c r="BD127" s="1033"/>
      <c r="BE127" s="1034"/>
      <c r="BF127" s="1035" t="s">
        <v>485</v>
      </c>
      <c r="BG127" s="1033"/>
      <c r="BH127" s="1033"/>
      <c r="BI127" s="1033"/>
      <c r="BJ127" s="1033"/>
      <c r="BK127" s="1033"/>
      <c r="BL127" s="1034"/>
      <c r="BM127" s="1035" t="s">
        <v>486</v>
      </c>
      <c r="BN127" s="1033"/>
      <c r="BO127" s="1033"/>
      <c r="BP127" s="1033"/>
      <c r="BQ127" s="1033"/>
      <c r="BR127" s="1033"/>
      <c r="BS127" s="1034"/>
      <c r="BT127" s="1035" t="s">
        <v>487</v>
      </c>
      <c r="BU127" s="1033"/>
      <c r="BV127" s="1033"/>
      <c r="BW127" s="1033"/>
      <c r="BX127" s="1033"/>
      <c r="BY127" s="1033"/>
      <c r="BZ127" s="1056"/>
      <c r="CA127" s="232"/>
      <c r="CB127" s="232"/>
      <c r="CC127" s="232"/>
      <c r="CD127" s="255"/>
      <c r="CE127" s="255"/>
      <c r="CF127" s="255"/>
      <c r="CG127" s="232"/>
      <c r="CH127" s="232"/>
      <c r="CI127" s="232"/>
      <c r="CJ127" s="254"/>
      <c r="CK127" s="1023"/>
      <c r="CL127" s="1010"/>
      <c r="CM127" s="1010"/>
      <c r="CN127" s="1010"/>
      <c r="CO127" s="1011"/>
      <c r="CP127" s="922" t="s">
        <v>488</v>
      </c>
      <c r="CQ127" s="923"/>
      <c r="CR127" s="923"/>
      <c r="CS127" s="923"/>
      <c r="CT127" s="923"/>
      <c r="CU127" s="923"/>
      <c r="CV127" s="923"/>
      <c r="CW127" s="923"/>
      <c r="CX127" s="923"/>
      <c r="CY127" s="923"/>
      <c r="CZ127" s="923"/>
      <c r="DA127" s="923"/>
      <c r="DB127" s="923"/>
      <c r="DC127" s="923"/>
      <c r="DD127" s="923"/>
      <c r="DE127" s="923"/>
      <c r="DF127" s="924"/>
      <c r="DG127" s="925" t="s">
        <v>447</v>
      </c>
      <c r="DH127" s="926"/>
      <c r="DI127" s="926"/>
      <c r="DJ127" s="926"/>
      <c r="DK127" s="926"/>
      <c r="DL127" s="926" t="s">
        <v>241</v>
      </c>
      <c r="DM127" s="926"/>
      <c r="DN127" s="926"/>
      <c r="DO127" s="926"/>
      <c r="DP127" s="926"/>
      <c r="DQ127" s="926" t="s">
        <v>447</v>
      </c>
      <c r="DR127" s="926"/>
      <c r="DS127" s="926"/>
      <c r="DT127" s="926"/>
      <c r="DU127" s="926"/>
      <c r="DV127" s="927" t="s">
        <v>241</v>
      </c>
      <c r="DW127" s="927"/>
      <c r="DX127" s="927"/>
      <c r="DY127" s="927"/>
      <c r="DZ127" s="928"/>
    </row>
    <row r="128" spans="1:130" s="230" customFormat="1" ht="26.25" customHeight="1" thickBot="1" x14ac:dyDescent="0.2">
      <c r="A128" s="1042" t="s">
        <v>489</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490</v>
      </c>
      <c r="X128" s="1044"/>
      <c r="Y128" s="1044"/>
      <c r="Z128" s="1045"/>
      <c r="AA128" s="1046">
        <v>1111375</v>
      </c>
      <c r="AB128" s="1047"/>
      <c r="AC128" s="1047"/>
      <c r="AD128" s="1047"/>
      <c r="AE128" s="1048"/>
      <c r="AF128" s="1049">
        <v>1062118</v>
      </c>
      <c r="AG128" s="1047"/>
      <c r="AH128" s="1047"/>
      <c r="AI128" s="1047"/>
      <c r="AJ128" s="1048"/>
      <c r="AK128" s="1049">
        <v>906258</v>
      </c>
      <c r="AL128" s="1047"/>
      <c r="AM128" s="1047"/>
      <c r="AN128" s="1047"/>
      <c r="AO128" s="1048"/>
      <c r="AP128" s="1050"/>
      <c r="AQ128" s="1051"/>
      <c r="AR128" s="1051"/>
      <c r="AS128" s="1051"/>
      <c r="AT128" s="1052"/>
      <c r="AU128" s="232"/>
      <c r="AV128" s="232"/>
      <c r="AW128" s="232"/>
      <c r="AX128" s="896" t="s">
        <v>491</v>
      </c>
      <c r="AY128" s="897"/>
      <c r="AZ128" s="897"/>
      <c r="BA128" s="897"/>
      <c r="BB128" s="897"/>
      <c r="BC128" s="897"/>
      <c r="BD128" s="897"/>
      <c r="BE128" s="898"/>
      <c r="BF128" s="1053" t="s">
        <v>241</v>
      </c>
      <c r="BG128" s="1054"/>
      <c r="BH128" s="1054"/>
      <c r="BI128" s="1054"/>
      <c r="BJ128" s="1054"/>
      <c r="BK128" s="1054"/>
      <c r="BL128" s="1055"/>
      <c r="BM128" s="1053">
        <v>12.65</v>
      </c>
      <c r="BN128" s="1054"/>
      <c r="BO128" s="1054"/>
      <c r="BP128" s="1054"/>
      <c r="BQ128" s="1054"/>
      <c r="BR128" s="1054"/>
      <c r="BS128" s="1055"/>
      <c r="BT128" s="1053">
        <v>20</v>
      </c>
      <c r="BU128" s="1054"/>
      <c r="BV128" s="1054"/>
      <c r="BW128" s="1054"/>
      <c r="BX128" s="1054"/>
      <c r="BY128" s="1054"/>
      <c r="BZ128" s="1076"/>
      <c r="CA128" s="255"/>
      <c r="CB128" s="255"/>
      <c r="CC128" s="255"/>
      <c r="CD128" s="255"/>
      <c r="CE128" s="255"/>
      <c r="CF128" s="255"/>
      <c r="CG128" s="232"/>
      <c r="CH128" s="232"/>
      <c r="CI128" s="232"/>
      <c r="CJ128" s="254"/>
      <c r="CK128" s="1024"/>
      <c r="CL128" s="1025"/>
      <c r="CM128" s="1025"/>
      <c r="CN128" s="1025"/>
      <c r="CO128" s="1026"/>
      <c r="CP128" s="1036" t="s">
        <v>492</v>
      </c>
      <c r="CQ128" s="726"/>
      <c r="CR128" s="726"/>
      <c r="CS128" s="726"/>
      <c r="CT128" s="726"/>
      <c r="CU128" s="726"/>
      <c r="CV128" s="726"/>
      <c r="CW128" s="726"/>
      <c r="CX128" s="726"/>
      <c r="CY128" s="726"/>
      <c r="CZ128" s="726"/>
      <c r="DA128" s="726"/>
      <c r="DB128" s="726"/>
      <c r="DC128" s="726"/>
      <c r="DD128" s="726"/>
      <c r="DE128" s="726"/>
      <c r="DF128" s="1037"/>
      <c r="DG128" s="1038">
        <v>11461</v>
      </c>
      <c r="DH128" s="1039"/>
      <c r="DI128" s="1039"/>
      <c r="DJ128" s="1039"/>
      <c r="DK128" s="1039"/>
      <c r="DL128" s="1039">
        <v>696</v>
      </c>
      <c r="DM128" s="1039"/>
      <c r="DN128" s="1039"/>
      <c r="DO128" s="1039"/>
      <c r="DP128" s="1039"/>
      <c r="DQ128" s="1039">
        <v>7266</v>
      </c>
      <c r="DR128" s="1039"/>
      <c r="DS128" s="1039"/>
      <c r="DT128" s="1039"/>
      <c r="DU128" s="1039"/>
      <c r="DV128" s="1040">
        <v>0</v>
      </c>
      <c r="DW128" s="1040"/>
      <c r="DX128" s="1040"/>
      <c r="DY128" s="1040"/>
      <c r="DZ128" s="1041"/>
    </row>
    <row r="129" spans="1:131" s="230" customFormat="1" ht="26.25" customHeight="1" x14ac:dyDescent="0.15">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493</v>
      </c>
      <c r="X129" s="1071"/>
      <c r="Y129" s="1071"/>
      <c r="Z129" s="1072"/>
      <c r="AA129" s="958">
        <v>16240059</v>
      </c>
      <c r="AB129" s="959"/>
      <c r="AC129" s="959"/>
      <c r="AD129" s="959"/>
      <c r="AE129" s="960"/>
      <c r="AF129" s="961">
        <v>17237077</v>
      </c>
      <c r="AG129" s="959"/>
      <c r="AH129" s="959"/>
      <c r="AI129" s="959"/>
      <c r="AJ129" s="960"/>
      <c r="AK129" s="961">
        <v>17026941</v>
      </c>
      <c r="AL129" s="959"/>
      <c r="AM129" s="959"/>
      <c r="AN129" s="959"/>
      <c r="AO129" s="960"/>
      <c r="AP129" s="1073"/>
      <c r="AQ129" s="1074"/>
      <c r="AR129" s="1074"/>
      <c r="AS129" s="1074"/>
      <c r="AT129" s="1075"/>
      <c r="AU129" s="233"/>
      <c r="AV129" s="233"/>
      <c r="AW129" s="233"/>
      <c r="AX129" s="1065" t="s">
        <v>494</v>
      </c>
      <c r="AY129" s="923"/>
      <c r="AZ129" s="923"/>
      <c r="BA129" s="923"/>
      <c r="BB129" s="923"/>
      <c r="BC129" s="923"/>
      <c r="BD129" s="923"/>
      <c r="BE129" s="924"/>
      <c r="BF129" s="1066" t="s">
        <v>241</v>
      </c>
      <c r="BG129" s="1067"/>
      <c r="BH129" s="1067"/>
      <c r="BI129" s="1067"/>
      <c r="BJ129" s="1067"/>
      <c r="BK129" s="1067"/>
      <c r="BL129" s="1068"/>
      <c r="BM129" s="1066">
        <v>17.649999999999999</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495</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496</v>
      </c>
      <c r="X130" s="1071"/>
      <c r="Y130" s="1071"/>
      <c r="Z130" s="1072"/>
      <c r="AA130" s="958">
        <v>2168136</v>
      </c>
      <c r="AB130" s="959"/>
      <c r="AC130" s="959"/>
      <c r="AD130" s="959"/>
      <c r="AE130" s="960"/>
      <c r="AF130" s="961">
        <v>2162667</v>
      </c>
      <c r="AG130" s="959"/>
      <c r="AH130" s="959"/>
      <c r="AI130" s="959"/>
      <c r="AJ130" s="960"/>
      <c r="AK130" s="961">
        <v>2161940</v>
      </c>
      <c r="AL130" s="959"/>
      <c r="AM130" s="959"/>
      <c r="AN130" s="959"/>
      <c r="AO130" s="960"/>
      <c r="AP130" s="1073"/>
      <c r="AQ130" s="1074"/>
      <c r="AR130" s="1074"/>
      <c r="AS130" s="1074"/>
      <c r="AT130" s="1075"/>
      <c r="AU130" s="233"/>
      <c r="AV130" s="233"/>
      <c r="AW130" s="233"/>
      <c r="AX130" s="1065" t="s">
        <v>497</v>
      </c>
      <c r="AY130" s="923"/>
      <c r="AZ130" s="923"/>
      <c r="BA130" s="923"/>
      <c r="BB130" s="923"/>
      <c r="BC130" s="923"/>
      <c r="BD130" s="923"/>
      <c r="BE130" s="924"/>
      <c r="BF130" s="1101">
        <v>3.9</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498</v>
      </c>
      <c r="X131" s="1108"/>
      <c r="Y131" s="1108"/>
      <c r="Z131" s="1109"/>
      <c r="AA131" s="1004">
        <v>14071923</v>
      </c>
      <c r="AB131" s="986"/>
      <c r="AC131" s="986"/>
      <c r="AD131" s="986"/>
      <c r="AE131" s="987"/>
      <c r="AF131" s="985">
        <v>15074410</v>
      </c>
      <c r="AG131" s="986"/>
      <c r="AH131" s="986"/>
      <c r="AI131" s="986"/>
      <c r="AJ131" s="987"/>
      <c r="AK131" s="985">
        <v>14865001</v>
      </c>
      <c r="AL131" s="986"/>
      <c r="AM131" s="986"/>
      <c r="AN131" s="986"/>
      <c r="AO131" s="987"/>
      <c r="AP131" s="1110"/>
      <c r="AQ131" s="1111"/>
      <c r="AR131" s="1111"/>
      <c r="AS131" s="1111"/>
      <c r="AT131" s="1112"/>
      <c r="AU131" s="233"/>
      <c r="AV131" s="233"/>
      <c r="AW131" s="233"/>
      <c r="AX131" s="1083" t="s">
        <v>499</v>
      </c>
      <c r="AY131" s="726"/>
      <c r="AZ131" s="726"/>
      <c r="BA131" s="726"/>
      <c r="BB131" s="726"/>
      <c r="BC131" s="726"/>
      <c r="BD131" s="726"/>
      <c r="BE131" s="1037"/>
      <c r="BF131" s="1084" t="s">
        <v>241</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500</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501</v>
      </c>
      <c r="W132" s="1094"/>
      <c r="X132" s="1094"/>
      <c r="Y132" s="1094"/>
      <c r="Z132" s="1095"/>
      <c r="AA132" s="1096">
        <v>5.4548498240000001</v>
      </c>
      <c r="AB132" s="1097"/>
      <c r="AC132" s="1097"/>
      <c r="AD132" s="1097"/>
      <c r="AE132" s="1098"/>
      <c r="AF132" s="1099">
        <v>4.1263571839999997</v>
      </c>
      <c r="AG132" s="1097"/>
      <c r="AH132" s="1097"/>
      <c r="AI132" s="1097"/>
      <c r="AJ132" s="1098"/>
      <c r="AK132" s="1099">
        <v>2.265966884</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502</v>
      </c>
      <c r="W133" s="1077"/>
      <c r="X133" s="1077"/>
      <c r="Y133" s="1077"/>
      <c r="Z133" s="1078"/>
      <c r="AA133" s="1079">
        <v>3.9</v>
      </c>
      <c r="AB133" s="1080"/>
      <c r="AC133" s="1080"/>
      <c r="AD133" s="1080"/>
      <c r="AE133" s="1081"/>
      <c r="AF133" s="1079">
        <v>4.3</v>
      </c>
      <c r="AG133" s="1080"/>
      <c r="AH133" s="1080"/>
      <c r="AI133" s="1080"/>
      <c r="AJ133" s="1081"/>
      <c r="AK133" s="1079">
        <v>3.9</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NpdSL2+7pBscq0hHFx7kl07z171cd8qbhUjSCuKMeu9ah/9dNwnLQv9ueoR7+CNawfNLWpOMFZ7JX6BOMw69og==" saltValue="h6o5p1XP+cW303dAmypqK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503</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qSv5HFx41RTm3WQ3IBJTpqlMfLNvxvNZpE8SQy/brHozQWZbfXHs2cBT3p4KiHHFK7tq5T3Jgao9nsKU3cKVNQ==" saltValue="8itTzC1G+8s0iRUZqZst4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aMHO2dE0jMVD3pWMDapUmIg5QAAb/M7eN21jA2AdmaDwIVTzya77HZKVZqwbvQFaivQJFF7afM1XPqRFnv2PA==" saltValue="2Bz15GG1Mn6+exP8IpRme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505</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506</v>
      </c>
      <c r="AP7" s="272"/>
      <c r="AQ7" s="273" t="s">
        <v>507</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508</v>
      </c>
      <c r="AQ8" s="279" t="s">
        <v>509</v>
      </c>
      <c r="AR8" s="280" t="s">
        <v>510</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511</v>
      </c>
      <c r="AL9" s="1117"/>
      <c r="AM9" s="1117"/>
      <c r="AN9" s="1118"/>
      <c r="AO9" s="281">
        <v>5383443</v>
      </c>
      <c r="AP9" s="281">
        <v>67606</v>
      </c>
      <c r="AQ9" s="282">
        <v>65316</v>
      </c>
      <c r="AR9" s="283">
        <v>3.5</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512</v>
      </c>
      <c r="AL10" s="1117"/>
      <c r="AM10" s="1117"/>
      <c r="AN10" s="1118"/>
      <c r="AO10" s="284">
        <v>44303</v>
      </c>
      <c r="AP10" s="284">
        <v>556</v>
      </c>
      <c r="AQ10" s="285">
        <v>6075</v>
      </c>
      <c r="AR10" s="286">
        <v>-90.8</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513</v>
      </c>
      <c r="AL11" s="1117"/>
      <c r="AM11" s="1117"/>
      <c r="AN11" s="1118"/>
      <c r="AO11" s="284" t="s">
        <v>514</v>
      </c>
      <c r="AP11" s="284" t="s">
        <v>514</v>
      </c>
      <c r="AQ11" s="285">
        <v>1232</v>
      </c>
      <c r="AR11" s="286" t="s">
        <v>514</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515</v>
      </c>
      <c r="AL12" s="1117"/>
      <c r="AM12" s="1117"/>
      <c r="AN12" s="1118"/>
      <c r="AO12" s="284" t="s">
        <v>514</v>
      </c>
      <c r="AP12" s="284" t="s">
        <v>514</v>
      </c>
      <c r="AQ12" s="285">
        <v>18</v>
      </c>
      <c r="AR12" s="286" t="s">
        <v>514</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516</v>
      </c>
      <c r="AL13" s="1117"/>
      <c r="AM13" s="1117"/>
      <c r="AN13" s="1118"/>
      <c r="AO13" s="284">
        <v>130825</v>
      </c>
      <c r="AP13" s="284">
        <v>1643</v>
      </c>
      <c r="AQ13" s="285">
        <v>2791</v>
      </c>
      <c r="AR13" s="286">
        <v>-41.1</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517</v>
      </c>
      <c r="AL14" s="1117"/>
      <c r="AM14" s="1117"/>
      <c r="AN14" s="1118"/>
      <c r="AO14" s="284">
        <v>230920</v>
      </c>
      <c r="AP14" s="284">
        <v>2900</v>
      </c>
      <c r="AQ14" s="285">
        <v>1364</v>
      </c>
      <c r="AR14" s="286">
        <v>112.6</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518</v>
      </c>
      <c r="AL15" s="1120"/>
      <c r="AM15" s="1120"/>
      <c r="AN15" s="1121"/>
      <c r="AO15" s="284">
        <v>-316437</v>
      </c>
      <c r="AP15" s="284">
        <v>-3974</v>
      </c>
      <c r="AQ15" s="285">
        <v>-4006</v>
      </c>
      <c r="AR15" s="286">
        <v>-0.8</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193</v>
      </c>
      <c r="AL16" s="1120"/>
      <c r="AM16" s="1120"/>
      <c r="AN16" s="1121"/>
      <c r="AO16" s="284">
        <v>5473054</v>
      </c>
      <c r="AP16" s="284">
        <v>68731</v>
      </c>
      <c r="AQ16" s="285">
        <v>72790</v>
      </c>
      <c r="AR16" s="286">
        <v>-5.6</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519</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520</v>
      </c>
      <c r="AP20" s="293" t="s">
        <v>521</v>
      </c>
      <c r="AQ20" s="294" t="s">
        <v>522</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523</v>
      </c>
      <c r="AL21" s="1123"/>
      <c r="AM21" s="1123"/>
      <c r="AN21" s="1124"/>
      <c r="AO21" s="297">
        <v>7.12</v>
      </c>
      <c r="AP21" s="298">
        <v>6.54</v>
      </c>
      <c r="AQ21" s="299">
        <v>0.57999999999999996</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524</v>
      </c>
      <c r="AL22" s="1123"/>
      <c r="AM22" s="1123"/>
      <c r="AN22" s="1124"/>
      <c r="AO22" s="302">
        <v>96.6</v>
      </c>
      <c r="AP22" s="303">
        <v>98.3</v>
      </c>
      <c r="AQ22" s="304">
        <v>-1.7</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525</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527</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506</v>
      </c>
      <c r="AP30" s="272"/>
      <c r="AQ30" s="273" t="s">
        <v>507</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508</v>
      </c>
      <c r="AQ31" s="279" t="s">
        <v>509</v>
      </c>
      <c r="AR31" s="280" t="s">
        <v>510</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528</v>
      </c>
      <c r="AL32" s="1131"/>
      <c r="AM32" s="1131"/>
      <c r="AN32" s="1132"/>
      <c r="AO32" s="312">
        <v>2855267</v>
      </c>
      <c r="AP32" s="312">
        <v>35857</v>
      </c>
      <c r="AQ32" s="313">
        <v>35011</v>
      </c>
      <c r="AR32" s="314">
        <v>2.4</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529</v>
      </c>
      <c r="AL33" s="1131"/>
      <c r="AM33" s="1131"/>
      <c r="AN33" s="1132"/>
      <c r="AO33" s="312" t="s">
        <v>514</v>
      </c>
      <c r="AP33" s="312" t="s">
        <v>514</v>
      </c>
      <c r="AQ33" s="313" t="s">
        <v>514</v>
      </c>
      <c r="AR33" s="314" t="s">
        <v>514</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530</v>
      </c>
      <c r="AL34" s="1131"/>
      <c r="AM34" s="1131"/>
      <c r="AN34" s="1132"/>
      <c r="AO34" s="312" t="s">
        <v>514</v>
      </c>
      <c r="AP34" s="312" t="s">
        <v>514</v>
      </c>
      <c r="AQ34" s="313">
        <v>4</v>
      </c>
      <c r="AR34" s="314" t="s">
        <v>514</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531</v>
      </c>
      <c r="AL35" s="1131"/>
      <c r="AM35" s="1131"/>
      <c r="AN35" s="1132"/>
      <c r="AO35" s="312">
        <v>410057</v>
      </c>
      <c r="AP35" s="312">
        <v>5150</v>
      </c>
      <c r="AQ35" s="313">
        <v>8351</v>
      </c>
      <c r="AR35" s="314">
        <v>-38.299999999999997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532</v>
      </c>
      <c r="AL36" s="1131"/>
      <c r="AM36" s="1131"/>
      <c r="AN36" s="1132"/>
      <c r="AO36" s="312">
        <v>16184</v>
      </c>
      <c r="AP36" s="312">
        <v>203</v>
      </c>
      <c r="AQ36" s="313">
        <v>1645</v>
      </c>
      <c r="AR36" s="314">
        <v>-87.7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533</v>
      </c>
      <c r="AL37" s="1131"/>
      <c r="AM37" s="1131"/>
      <c r="AN37" s="1132"/>
      <c r="AO37" s="312">
        <v>123526</v>
      </c>
      <c r="AP37" s="312">
        <v>1551</v>
      </c>
      <c r="AQ37" s="313">
        <v>1050</v>
      </c>
      <c r="AR37" s="314">
        <v>47.7</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534</v>
      </c>
      <c r="AL38" s="1134"/>
      <c r="AM38" s="1134"/>
      <c r="AN38" s="1135"/>
      <c r="AO38" s="315" t="s">
        <v>514</v>
      </c>
      <c r="AP38" s="315" t="s">
        <v>514</v>
      </c>
      <c r="AQ38" s="316">
        <v>1</v>
      </c>
      <c r="AR38" s="304" t="s">
        <v>514</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535</v>
      </c>
      <c r="AL39" s="1134"/>
      <c r="AM39" s="1134"/>
      <c r="AN39" s="1135"/>
      <c r="AO39" s="312">
        <v>-906258</v>
      </c>
      <c r="AP39" s="312">
        <v>-11381</v>
      </c>
      <c r="AQ39" s="313">
        <v>-5851</v>
      </c>
      <c r="AR39" s="314">
        <v>94.5</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536</v>
      </c>
      <c r="AL40" s="1131"/>
      <c r="AM40" s="1131"/>
      <c r="AN40" s="1132"/>
      <c r="AO40" s="312">
        <v>-2161940</v>
      </c>
      <c r="AP40" s="312">
        <v>-27150</v>
      </c>
      <c r="AQ40" s="313">
        <v>-27858</v>
      </c>
      <c r="AR40" s="314">
        <v>-2.5</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307</v>
      </c>
      <c r="AL41" s="1137"/>
      <c r="AM41" s="1137"/>
      <c r="AN41" s="1138"/>
      <c r="AO41" s="312">
        <v>336836</v>
      </c>
      <c r="AP41" s="312">
        <v>4230</v>
      </c>
      <c r="AQ41" s="313">
        <v>12351</v>
      </c>
      <c r="AR41" s="314">
        <v>-65.8</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537</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539</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506</v>
      </c>
      <c r="AN49" s="1127" t="s">
        <v>540</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541</v>
      </c>
      <c r="AO50" s="329" t="s">
        <v>542</v>
      </c>
      <c r="AP50" s="330" t="s">
        <v>543</v>
      </c>
      <c r="AQ50" s="331" t="s">
        <v>544</v>
      </c>
      <c r="AR50" s="332" t="s">
        <v>545</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546</v>
      </c>
      <c r="AL51" s="325"/>
      <c r="AM51" s="333">
        <v>19266686</v>
      </c>
      <c r="AN51" s="334">
        <v>245298</v>
      </c>
      <c r="AO51" s="335">
        <v>-25.4</v>
      </c>
      <c r="AP51" s="336">
        <v>41934</v>
      </c>
      <c r="AQ51" s="337">
        <v>-12.3</v>
      </c>
      <c r="AR51" s="338">
        <v>-13.1</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547</v>
      </c>
      <c r="AM52" s="341">
        <v>4895900</v>
      </c>
      <c r="AN52" s="342">
        <v>62333</v>
      </c>
      <c r="AO52" s="343">
        <v>2.5</v>
      </c>
      <c r="AP52" s="344">
        <v>23352</v>
      </c>
      <c r="AQ52" s="345">
        <v>-9.6999999999999993</v>
      </c>
      <c r="AR52" s="346">
        <v>12.2</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548</v>
      </c>
      <c r="AL53" s="325"/>
      <c r="AM53" s="333">
        <v>13600121</v>
      </c>
      <c r="AN53" s="334">
        <v>171725</v>
      </c>
      <c r="AO53" s="335">
        <v>-30</v>
      </c>
      <c r="AP53" s="336">
        <v>45588</v>
      </c>
      <c r="AQ53" s="337">
        <v>8.6999999999999993</v>
      </c>
      <c r="AR53" s="338">
        <v>-38.700000000000003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547</v>
      </c>
      <c r="AM54" s="341">
        <v>3037837</v>
      </c>
      <c r="AN54" s="342">
        <v>38358</v>
      </c>
      <c r="AO54" s="343">
        <v>-38.5</v>
      </c>
      <c r="AP54" s="344">
        <v>24150</v>
      </c>
      <c r="AQ54" s="345">
        <v>3.4</v>
      </c>
      <c r="AR54" s="346">
        <v>-41.9</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549</v>
      </c>
      <c r="AL55" s="325"/>
      <c r="AM55" s="333">
        <v>7985602</v>
      </c>
      <c r="AN55" s="334">
        <v>100252</v>
      </c>
      <c r="AO55" s="335">
        <v>-41.6</v>
      </c>
      <c r="AP55" s="336">
        <v>45483</v>
      </c>
      <c r="AQ55" s="337">
        <v>-0.2</v>
      </c>
      <c r="AR55" s="338">
        <v>-41.4</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547</v>
      </c>
      <c r="AM56" s="341">
        <v>2649223</v>
      </c>
      <c r="AN56" s="342">
        <v>33259</v>
      </c>
      <c r="AO56" s="343">
        <v>-13.3</v>
      </c>
      <c r="AP56" s="344">
        <v>24241</v>
      </c>
      <c r="AQ56" s="345">
        <v>0.4</v>
      </c>
      <c r="AR56" s="346">
        <v>-13.7</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550</v>
      </c>
      <c r="AL57" s="325"/>
      <c r="AM57" s="333">
        <v>4764317</v>
      </c>
      <c r="AN57" s="334">
        <v>59926</v>
      </c>
      <c r="AO57" s="335">
        <v>-40.200000000000003</v>
      </c>
      <c r="AP57" s="336">
        <v>45945</v>
      </c>
      <c r="AQ57" s="337">
        <v>1</v>
      </c>
      <c r="AR57" s="338">
        <v>-41.2</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547</v>
      </c>
      <c r="AM58" s="341">
        <v>2244647</v>
      </c>
      <c r="AN58" s="342">
        <v>28233</v>
      </c>
      <c r="AO58" s="343">
        <v>-15.1</v>
      </c>
      <c r="AP58" s="344">
        <v>25180</v>
      </c>
      <c r="AQ58" s="345">
        <v>3.9</v>
      </c>
      <c r="AR58" s="346">
        <v>-19</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551</v>
      </c>
      <c r="AL59" s="325"/>
      <c r="AM59" s="333">
        <v>4576092</v>
      </c>
      <c r="AN59" s="334">
        <v>57467</v>
      </c>
      <c r="AO59" s="335">
        <v>-4.0999999999999996</v>
      </c>
      <c r="AP59" s="336">
        <v>44475</v>
      </c>
      <c r="AQ59" s="337">
        <v>-3.2</v>
      </c>
      <c r="AR59" s="338">
        <v>-0.9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547</v>
      </c>
      <c r="AM60" s="341">
        <v>2538722</v>
      </c>
      <c r="AN60" s="342">
        <v>31881</v>
      </c>
      <c r="AO60" s="343">
        <v>12.9</v>
      </c>
      <c r="AP60" s="344">
        <v>24780</v>
      </c>
      <c r="AQ60" s="345">
        <v>-1.6</v>
      </c>
      <c r="AR60" s="346">
        <v>14.5</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552</v>
      </c>
      <c r="AL61" s="347"/>
      <c r="AM61" s="348">
        <v>10038564</v>
      </c>
      <c r="AN61" s="349">
        <v>126934</v>
      </c>
      <c r="AO61" s="350">
        <v>-28.3</v>
      </c>
      <c r="AP61" s="351">
        <v>44685</v>
      </c>
      <c r="AQ61" s="352">
        <v>-1.2</v>
      </c>
      <c r="AR61" s="338">
        <v>-27.1</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547</v>
      </c>
      <c r="AM62" s="341">
        <v>3073266</v>
      </c>
      <c r="AN62" s="342">
        <v>38813</v>
      </c>
      <c r="AO62" s="343">
        <v>-10.3</v>
      </c>
      <c r="AP62" s="344">
        <v>24341</v>
      </c>
      <c r="AQ62" s="345">
        <v>-0.7</v>
      </c>
      <c r="AR62" s="346">
        <v>-9.6</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lf0tF5SOc1O3PhzIgg9bR8Cm7GTeDNKVtUo9ElPqAs0FHnBHb6Syj7YDKwHBozcceah3tF4o+FakWjg2UdYonA==" saltValue="WhogF0KAi3gdNIn5awdWT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554</v>
      </c>
    </row>
    <row r="120" spans="125:125" ht="13.5" hidden="1" customHeight="1" x14ac:dyDescent="0.15"/>
    <row r="121" spans="125:125" ht="13.5" hidden="1" customHeight="1" x14ac:dyDescent="0.15">
      <c r="DU121" s="259"/>
    </row>
  </sheetData>
  <sheetProtection algorithmName="SHA-512" hashValue="oFzveqM0lPEGzMqvOUFk/Gie2LQkpasl3VYJrdf6Yf4kX8TTtSjjJaFkZn2zC5cKFFZPFpCNpsCXwbv/w57i1A==" saltValue="XpqrltSm2pmsiWtEZPhLk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555</v>
      </c>
    </row>
  </sheetData>
  <sheetProtection algorithmName="SHA-512" hashValue="7CavVV8HmaKE+4XpH413MeAoiYx/tQpecwFMvdseENT7V1V5aAAhgnTAXvcFJU/yc54f/Cfab/rE5g8zZ3vr1g==" saltValue="U2c2fd97XgAL1aHRpanKe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39" t="s">
        <v>3</v>
      </c>
      <c r="D47" s="1139"/>
      <c r="E47" s="1140"/>
      <c r="F47" s="11">
        <v>37.4</v>
      </c>
      <c r="G47" s="12">
        <v>26.69</v>
      </c>
      <c r="H47" s="12">
        <v>20.84</v>
      </c>
      <c r="I47" s="12">
        <v>23.74</v>
      </c>
      <c r="J47" s="13">
        <v>26.5</v>
      </c>
    </row>
    <row r="48" spans="2:10" ht="57.75" customHeight="1" x14ac:dyDescent="0.15">
      <c r="B48" s="14"/>
      <c r="C48" s="1141" t="s">
        <v>4</v>
      </c>
      <c r="D48" s="1141"/>
      <c r="E48" s="1142"/>
      <c r="F48" s="15">
        <v>11.9</v>
      </c>
      <c r="G48" s="16">
        <v>11.17</v>
      </c>
      <c r="H48" s="16">
        <v>9.1300000000000008</v>
      </c>
      <c r="I48" s="16">
        <v>5.98</v>
      </c>
      <c r="J48" s="17">
        <v>7.9</v>
      </c>
    </row>
    <row r="49" spans="2:10" ht="57.75" customHeight="1" thickBot="1" x14ac:dyDescent="0.2">
      <c r="B49" s="18"/>
      <c r="C49" s="1143" t="s">
        <v>5</v>
      </c>
      <c r="D49" s="1143"/>
      <c r="E49" s="1144"/>
      <c r="F49" s="19" t="s">
        <v>561</v>
      </c>
      <c r="G49" s="20" t="s">
        <v>562</v>
      </c>
      <c r="H49" s="20" t="s">
        <v>563</v>
      </c>
      <c r="I49" s="20" t="s">
        <v>564</v>
      </c>
      <c r="J49" s="21">
        <v>0.36</v>
      </c>
    </row>
    <row r="50" spans="2:10" x14ac:dyDescent="0.15"/>
  </sheetData>
  <sheetProtection algorithmName="SHA-512" hashValue="armImuMKEQVTAbk64Qso9lnwENLHjY67XSQ5L6Yiox2uHPbkNxLQFNlnNZHWpOCoPf1xEVJS/kncthx/OqUllw==" saltValue="P8+uTikqb7dTrpeliA8cJ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2024-03-14T01:04:03Z</dcterms:created>
  <dcterms:modified xsi:type="dcterms:W3CDTF">2024-03-22T07:40:01Z</dcterms:modified>
  <cp:category/>
</cp:coreProperties>
</file>