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_決算\R5年度決算関係\04-2_経営比較分析表（決算統計）\02_回答\"/>
    </mc:Choice>
  </mc:AlternateContent>
  <workbookProtection workbookAlgorithmName="SHA-512" workbookHashValue="VWuNQBW73w1HekHnCoNpKfd7N10D78UoKbK2+EJAKONY2xUXbqyb7XLCTH55WCxML7uLNE/MD8zgZnSaTNPC7A==" workbookSaltValue="b3TWK+fsnYl4pEGOjLcUtQ==" workbookSpinCount="100000" lockStructure="1"/>
  <bookViews>
    <workbookView xWindow="0" yWindow="0" windowWidth="16200" windowHeight="24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<sst xmlns="http://schemas.openxmlformats.org/spreadsheetml/2006/main" count="236" uniqueCount="117">
  <si>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</si>
  <si>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</si>
  <si>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</si>
  <si>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</si>
  <si>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</si>
  <si>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</si>
  <si>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</si>
  <si>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</si>
  <si>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</si>
  <si>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</si>
  <si>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</si>
  <si>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</si>
  <si>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</si>
  <si>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</si>
  <si>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</si>
  <si>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</si>
  <si>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</si>
  <si>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</si>
  <si>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</si>
  <si>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</si>
  <si>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</si>
  <si>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</si>
  <si>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</si>
  <si>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</si>
  <si>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</si>
  <si>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</si>
  <si>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</si>
  <si>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</si>
  <si>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</si>
  <si>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</si>
  <si>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</si>
  <si>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</si>
  <si>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</si>
  <si>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</si>
  <si>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</si>
  <si>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</si>
  <si>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</si>
  <si>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</si>
  <si>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</si>
  <si>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</si>
  <si>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</si>
  <si>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</si>
  <si>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</si>
  <si>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</si>
  <si>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</si>
  <si>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</si>
  <si>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</si>
  <si>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</si>
  <si>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</si>
  <si>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</si>
  <si>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</si>
  <si>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</si>
  <si>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</si>
  <si>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</si>
  <si>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</si>
  <si>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</si>
  <si>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</si>
  <si>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</si>
  <si>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</si>
  <si>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</si>
  <si>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</si>
  <si>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</si>
  <si>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</si>
  <si>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</si>
  <si>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</si>
  <si>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</si>
  <si>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</si>
  <si>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</si>
  <si>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</si>
  <si>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</si>
  <si>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</si>
  <si>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</si>
  <si>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</si>
  <si>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</si>
  <si>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</si>
  <si>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</si>
  <si>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</si>
  <si>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</si>
  <si>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</si>
  <si>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</si>
  <si>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</si>
  <si>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</si>
  <si>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</si>
  <si>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</si>
  <si>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</si>
  <si>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</si>
  <si>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</si>
  <si>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</si>
  <si>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</si>
  <si>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</si>
  <si>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</si>
  <si>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</si>
  <si>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</si>
  <si>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</si>
  <si>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</si>
  <si>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</si>
  <si>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</si>
  <si>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</si>
  <si>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</si>
  <si>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</si>
  <si>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</si>
  <si>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</si>
  <si>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</si>
  <si>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</si>
  <si>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</si>
  <si>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</si>
  <si>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</si>
  <si>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</si>
  <si>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</si>
  <si>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</si>
  <si>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</si>
  <si>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</si>
  <si>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</si>
  <si>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</si>
  <si>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②本市では、標準耐用年数の50年を経過した管渠が現段階で存在していないため、管渠老朽化率に当たる指標はない。一方で、有形固定資産減価償却率については、類似団体平均を上回っていることから、耐用年数を経過する管渠が生じることを見据えたストックマネジメントの手法を活用した修繕費用の平準化や低コスト化に順次取り組んでいく。
③管渠改善率については、本市では、標準耐用年数の50年を経過した管渠が現段階で存在していないため、いまだ大規模な管渠の更新事業に着手しておらず、低い水準で推移し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phoneticPr fontId="4"/>
  </si>
  <si>
    <t>　本市では、市の汚水処理整備計画による下水道の面整備が令和元年度事業にて完了し、東日本大震災からの復旧・復興事業についても令和元年度事業分にて完了した。投資的事業は一定の区切りを迎え、既存施設の維持管理を中心に経営を進めている。
　収支見通しとしては、これまで進めてきた企業債の低利への借換えや償還が進んだことなどにより支払利息が減少してきているものの、将来的には物価高騰等による維持管理費用への影響が考えられる。
  今後の経営見通しとして、本市においても将来的な人口減少による経営への影響は免れず、また令和7年度には農業集落排水事業を統合する予定であることから、一般会計からの繰入金の適正化を図るなど、不断の経営改善に取り組みつつ、自立的で持続可能な経営環境の構築に努める。</t>
    <rPh sb="177" eb="180">
      <t>ショウライテキ</t>
    </rPh>
    <rPh sb="182" eb="186">
      <t>ブッカコウトウ</t>
    </rPh>
    <rPh sb="186" eb="187">
      <t>トウ</t>
    </rPh>
    <rPh sb="190" eb="192">
      <t>イジ</t>
    </rPh>
    <rPh sb="192" eb="194">
      <t>カンリ</t>
    </rPh>
    <rPh sb="194" eb="196">
      <t>ヒヨウ</t>
    </rPh>
    <rPh sb="198" eb="200">
      <t>エイキョウ</t>
    </rPh>
    <rPh sb="201" eb="202">
      <t>カンガ</t>
    </rPh>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</si>
  <si>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順次企業債の償還を終え現在は100％前後で推移し類似団体平均を大きく上回っている。令和5年度は100％を切っているものの、今後は企業債の償還額が年々減少していく見込であり、比率は改善していく見込である。
④企業債残高対事業規模比率については、類似団体を下回る比率となっている。順次企業債の償還を終え比率は改善していく見込みである。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⑦施設利用率については、流域下水道に接続し広域的な汚水処理に取り組んでいることから、本市単体による指標はない。
⑧水洗化率については、本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267" eb="269">
      <t>ゼンゴ</t>
    </rPh>
    <rPh sb="270" eb="272">
      <t>スイイ</t>
    </rPh>
    <rPh sb="290" eb="292">
      <t>レイワ</t>
    </rPh>
    <rPh sb="293" eb="295">
      <t>ネンド</t>
    </rPh>
    <rPh sb="301" eb="302">
      <t>キ</t>
    </rPh>
    <rPh sb="310" eb="312">
      <t>コンゴ</t>
    </rPh>
    <rPh sb="313" eb="315">
      <t>キギョウ</t>
    </rPh>
    <rPh sb="315" eb="316">
      <t>サイ</t>
    </rPh>
    <rPh sb="317" eb="319">
      <t>ショウカン</t>
    </rPh>
    <rPh sb="319" eb="320">
      <t>ガク</t>
    </rPh>
    <rPh sb="321" eb="323">
      <t>ネンネン</t>
    </rPh>
    <rPh sb="323" eb="325">
      <t>ゲンショウ</t>
    </rPh>
    <rPh sb="329" eb="331">
      <t>ミコミ</t>
    </rPh>
    <rPh sb="335" eb="337">
      <t>ヒリツ</t>
    </rPh>
    <rPh sb="338" eb="340">
      <t>カイゼン</t>
    </rPh>
    <rPh sb="344" eb="346">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</si>
</sst>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0.12</c:v>
                </c:pt>
                <c:pt idx="2">
                  <c:v>0.05</c:v>
                </c:pt>
                <c:pt idx="3">
                  <c:v>0.03</c:v>
                </c:pt>
                <c:pt idx="4" formatCode="#,##0.00;&quot;△&quot;#,##0.00">
                  <c:v>0</c:v>
                </c:pt>
              </c:numCache>
            </c:numRef>
          </c:val>
          <c:extLst>
            <c:ext xmlns:c16="http://schemas.microsoft.com/office/drawing/2014/chart" uri="{C3380CC4-5D6E-409C-BE32-E72D297353CC}">
              <c16:uniqueId val="{00000000-5D72-4962-909E-27E86C7CF2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5D72-4962-909E-27E86C7CF2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A-4F95-A517-8521EEE3BC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FEAA-4F95-A517-8521EEE3BC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98.56</c:v>
                </c:pt>
                <c:pt idx="1">
                  <c:v>98.52</c:v>
                </c:pt>
                <c:pt idx="2">
                  <c:v>98.53</c:v>
                </c:pt>
                <c:pt idx="3">
                  <c:v>98.75</c:v>
                </c:pt>
                <c:pt idx="4">
                  <c:v>98.82</c:v>
                </c:pt>
              </c:numCache>
            </c:numRef>
          </c:val>
          <c:extLst>
            <c:ext xmlns:c16="http://schemas.microsoft.com/office/drawing/2014/chart" uri="{C3380CC4-5D6E-409C-BE32-E72D297353CC}">
              <c16:uniqueId val="{00000000-8788-45DB-89B9-66BE95B76F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788-45DB-89B9-66BE95B76F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99.76</c:v>
                </c:pt>
                <c:pt idx="1">
                  <c:v>99.96</c:v>
                </c:pt>
                <c:pt idx="2">
                  <c:v>99.82</c:v>
                </c:pt>
                <c:pt idx="3">
                  <c:v>100</c:v>
                </c:pt>
                <c:pt idx="4">
                  <c:v>100.04</c:v>
                </c:pt>
              </c:numCache>
            </c:numRef>
          </c:val>
          <c:extLst>
            <c:ext xmlns:c16="http://schemas.microsoft.com/office/drawing/2014/chart" uri="{C3380CC4-5D6E-409C-BE32-E72D297353CC}">
              <c16:uniqueId val="{00000000-E15A-4A58-9781-7B47FB479F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E15A-4A58-9781-7B47FB479F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33.200000000000003</c:v>
                </c:pt>
                <c:pt idx="1">
                  <c:v>33.53</c:v>
                </c:pt>
                <c:pt idx="2">
                  <c:v>33.450000000000003</c:v>
                </c:pt>
                <c:pt idx="3">
                  <c:v>35.6</c:v>
                </c:pt>
                <c:pt idx="4">
                  <c:v>37.729999999999997</c:v>
                </c:pt>
              </c:numCache>
            </c:numRef>
          </c:val>
          <c:extLst>
            <c:ext xmlns:c16="http://schemas.microsoft.com/office/drawing/2014/chart" uri="{C3380CC4-5D6E-409C-BE32-E72D297353CC}">
              <c16:uniqueId val="{00000000-2664-461F-85CD-E40B15ED70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664-461F-85CD-E40B15ED70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47-4B19-8215-8B5DF0287D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4447-4B19-8215-8B5DF0287D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199.17</c:v>
                </c:pt>
                <c:pt idx="1">
                  <c:v>195.55</c:v>
                </c:pt>
                <c:pt idx="2">
                  <c:v>197.41</c:v>
                </c:pt>
                <c:pt idx="3">
                  <c:v>199.63</c:v>
                </c:pt>
                <c:pt idx="4">
                  <c:v>206.83</c:v>
                </c:pt>
              </c:numCache>
            </c:numRef>
          </c:val>
          <c:extLst>
            <c:ext xmlns:c16="http://schemas.microsoft.com/office/drawing/2014/chart" uri="{C3380CC4-5D6E-409C-BE32-E72D297353CC}">
              <c16:uniqueId val="{00000000-EBC3-4887-99D7-6B1EA7FA41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BC3-4887-99D7-6B1EA7FA41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79.59</c:v>
                </c:pt>
                <c:pt idx="1">
                  <c:v>100.09</c:v>
                </c:pt>
                <c:pt idx="2">
                  <c:v>133.59</c:v>
                </c:pt>
                <c:pt idx="3">
                  <c:v>109.56</c:v>
                </c:pt>
                <c:pt idx="4">
                  <c:v>93.93</c:v>
                </c:pt>
              </c:numCache>
            </c:numRef>
          </c:val>
          <c:extLst>
            <c:ext xmlns:c16="http://schemas.microsoft.com/office/drawing/2014/chart" uri="{C3380CC4-5D6E-409C-BE32-E72D297353CC}">
              <c16:uniqueId val="{00000000-0EF2-4A1B-B769-38B593F10A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EF2-4A1B-B769-38B593F10A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655.91</c:v>
                </c:pt>
                <c:pt idx="1">
                  <c:v>569.04999999999995</c:v>
                </c:pt>
                <c:pt idx="2">
                  <c:v>550.86</c:v>
                </c:pt>
                <c:pt idx="3">
                  <c:v>490.37</c:v>
                </c:pt>
                <c:pt idx="4">
                  <c:v>478.87</c:v>
                </c:pt>
              </c:numCache>
            </c:numRef>
          </c:val>
          <c:extLst>
            <c:ext xmlns:c16="http://schemas.microsoft.com/office/drawing/2014/chart" uri="{C3380CC4-5D6E-409C-BE32-E72D297353CC}">
              <c16:uniqueId val="{00000000-9591-4478-98DF-58B9A42300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591-4478-98DF-58B9A42300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104.21</c:v>
                </c:pt>
                <c:pt idx="1">
                  <c:v>105.15</c:v>
                </c:pt>
                <c:pt idx="2">
                  <c:v>105.71</c:v>
                </c:pt>
                <c:pt idx="3">
                  <c:v>106.14</c:v>
                </c:pt>
                <c:pt idx="4">
                  <c:v>105.53</c:v>
                </c:pt>
              </c:numCache>
            </c:numRef>
          </c:val>
          <c:extLst>
            <c:ext xmlns:c16="http://schemas.microsoft.com/office/drawing/2014/chart" uri="{C3380CC4-5D6E-409C-BE32-E72D297353CC}">
              <c16:uniqueId val="{00000000-5D50-4377-803B-CE5C5C24A1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5D50-4377-803B-CE5C5C24A1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165.31</c:v>
                </c:pt>
                <c:pt idx="1">
                  <c:v>162.46</c:v>
                </c:pt>
                <c:pt idx="2">
                  <c:v>161.77000000000001</c:v>
                </c:pt>
                <c:pt idx="3">
                  <c:v>161.32</c:v>
                </c:pt>
                <c:pt idx="4">
                  <c:v>161.91999999999999</c:v>
                </c:pt>
              </c:numCache>
            </c:numRef>
          </c:val>
          <c:extLst>
            <c:ext xmlns:c16="http://schemas.microsoft.com/office/drawing/2014/chart" uri="{C3380CC4-5D6E-409C-BE32-E72D297353CC}">
              <c16:uniqueId val="{00000000-A75E-43C0-B4C1-C8EDA1C3D5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A75E-43C0-B4C1-C8EDA1C3D5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名取市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79720</v>
      </c>
      <c r="AM8" s="36"/>
      <c r="AN8" s="36"/>
      <c r="AO8" s="36"/>
      <c r="AP8" s="36"/>
      <c r="AQ8" s="36"/>
      <c r="AR8" s="36"/>
      <c r="AS8" s="36"/>
      <c r="AT8" s="37">
        <f>データ!T6</f>
        <v>98.18</v>
      </c>
      <c r="AU8" s="37"/>
      <c r="AV8" s="37"/>
      <c r="AW8" s="37"/>
      <c r="AX8" s="37"/>
      <c r="AY8" s="37"/>
      <c r="AZ8" s="37"/>
      <c r="BA8" s="37"/>
      <c r="BB8" s="37">
        <f>データ!U6</f>
        <v>811.98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77.19</v>
      </c>
      <c r="J10" s="37"/>
      <c r="K10" s="37"/>
      <c r="L10" s="37"/>
      <c r="M10" s="37"/>
      <c r="N10" s="37"/>
      <c r="O10" s="37"/>
      <c r="P10" s="37">
        <f>データ!P6</f>
        <v>93.44</v>
      </c>
      <c r="Q10" s="37"/>
      <c r="R10" s="37"/>
      <c r="S10" s="37"/>
      <c r="T10" s="37"/>
      <c r="U10" s="37"/>
      <c r="V10" s="37"/>
      <c r="W10" s="37">
        <f>データ!Q6</f>
        <v>93.26</v>
      </c>
      <c r="X10" s="37"/>
      <c r="Y10" s="37"/>
      <c r="Z10" s="37"/>
      <c r="AA10" s="37"/>
      <c r="AB10" s="37"/>
      <c r="AC10" s="37"/>
      <c r="AD10" s="36">
        <f>データ!R6</f>
        <v>3300</v>
      </c>
      <c r="AE10" s="36"/>
      <c r="AF10" s="36"/>
      <c r="AG10" s="36"/>
      <c r="AH10" s="36"/>
      <c r="AI10" s="36"/>
      <c r="AJ10" s="36"/>
      <c r="AK10" s="2"/>
      <c r="AL10" s="36">
        <f>データ!V6</f>
        <v>74440</v>
      </c>
      <c r="AM10" s="36"/>
      <c r="AN10" s="36"/>
      <c r="AO10" s="36"/>
      <c r="AP10" s="36"/>
      <c r="AQ10" s="36"/>
      <c r="AR10" s="36"/>
      <c r="AS10" s="36"/>
      <c r="AT10" s="37">
        <f>データ!W6</f>
        <v>19.64</v>
      </c>
      <c r="AU10" s="37"/>
      <c r="AV10" s="37"/>
      <c r="AW10" s="37"/>
      <c r="AX10" s="37"/>
      <c r="AY10" s="37"/>
      <c r="AZ10" s="37"/>
      <c r="BA10" s="37"/>
      <c r="BB10" s="37">
        <f>データ!X6</f>
        <v>3790.22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G0D9AnNA+xG0m1HsO1+4TM5GLAVc+VvrLz/otc0Hk+el9yZXDVYzChzYwutch/lq4GRCQO1jjiLzdmZXE7DpQ==" saltValue="3Ne/FgB5EfDt6kO9lJKGI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42072</v>
      </c>
      <c r="D6" s="19">
        <f t="shared" si="3"/>
        <v>46</v>
      </c>
      <c r="E6" s="19">
        <f t="shared" si="3"/>
        <v>17</v>
      </c>
      <c r="F6" s="19">
        <f t="shared" si="3"/>
        <v>1</v>
      </c>
      <c r="G6" s="19">
        <f t="shared" si="3"/>
        <v>0</v>
      </c>
      <c r="H6" s="19" t="str">
        <f t="shared" si="3"/>
        <v>宮城県　名取市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77.19</v>
      </c>
      <c r="P6" s="20">
        <f t="shared" si="3"/>
        <v>93.44</v>
      </c>
      <c r="Q6" s="20">
        <f t="shared" si="3"/>
        <v>93.26</v>
      </c>
      <c r="R6" s="20">
        <f t="shared" si="3"/>
        <v>3300</v>
      </c>
      <c r="S6" s="20">
        <f t="shared" si="3"/>
        <v>79720</v>
      </c>
      <c r="T6" s="20">
        <f t="shared" si="3"/>
        <v>98.18</v>
      </c>
      <c r="U6" s="20">
        <f t="shared" si="3"/>
        <v>811.98</v>
      </c>
      <c r="V6" s="20">
        <f t="shared" si="3"/>
        <v>74440</v>
      </c>
      <c r="W6" s="20">
        <f t="shared" si="3"/>
        <v>19.64</v>
      </c>
      <c r="X6" s="20">
        <f t="shared" si="3"/>
        <v>3790.22</v>
      </c>
      <c r="Y6" s="21">
        <f>IF(Y7="",NA(),Y7)</f>
        <v>99.76</v>
      </c>
      <c r="Z6" s="21">
        <f t="shared" ref="Z6:AH6" si="4">IF(Z7="",NA(),Z7)</f>
        <v>99.96</v>
      </c>
      <c r="AA6" s="21">
        <f t="shared" si="4"/>
        <v>99.82</v>
      </c>
      <c r="AB6" s="21">
        <f t="shared" si="4"/>
        <v>100</v>
      </c>
      <c r="AC6" s="21">
        <f t="shared" si="4"/>
        <v>100.04</v>
      </c>
      <c r="AD6" s="21">
        <f t="shared" si="4"/>
        <v>106.99</v>
      </c>
      <c r="AE6" s="21">
        <f t="shared" si="4"/>
        <v>107.85</v>
      </c>
      <c r="AF6" s="21">
        <f t="shared" si="4"/>
        <v>108.04</v>
      </c>
      <c r="AG6" s="21">
        <f t="shared" si="4"/>
        <v>107.49</v>
      </c>
      <c r="AH6" s="21">
        <f t="shared" si="4"/>
        <v>107.64</v>
      </c>
      <c r="AI6" s="20" t="str">
        <f>IF(AI7="","",IF(AI7="-","【-】","【"&amp;SUBSTITUTE(TEXT(AI7,"#,##0.00"),"-","△")&amp;"】"))</f>
        <v>【105.91】</v>
      </c>
      <c r="AJ6" s="21">
        <f>IF(AJ7="",NA(),AJ7)</f>
        <v>199.17</v>
      </c>
      <c r="AK6" s="21">
        <f t="shared" ref="AK6:AS6" si="5">IF(AK7="",NA(),AK7)</f>
        <v>195.55</v>
      </c>
      <c r="AL6" s="21">
        <f t="shared" si="5"/>
        <v>197.41</v>
      </c>
      <c r="AM6" s="21">
        <f t="shared" si="5"/>
        <v>199.63</v>
      </c>
      <c r="AN6" s="21">
        <f t="shared" si="5"/>
        <v>206.83</v>
      </c>
      <c r="AO6" s="21">
        <f t="shared" si="5"/>
        <v>7.42</v>
      </c>
      <c r="AP6" s="21">
        <f t="shared" si="5"/>
        <v>4.72</v>
      </c>
      <c r="AQ6" s="21">
        <f t="shared" si="5"/>
        <v>4.49</v>
      </c>
      <c r="AR6" s="21">
        <f t="shared" si="5"/>
        <v>5.41</v>
      </c>
      <c r="AS6" s="21">
        <f t="shared" si="5"/>
        <v>5.61</v>
      </c>
      <c r="AT6" s="20" t="str">
        <f>IF(AT7="","",IF(AT7="-","【-】","【"&amp;SUBSTITUTE(TEXT(AT7,"#,##0.00"),"-","△")&amp;"】"))</f>
        <v>【3.03】</v>
      </c>
      <c r="AU6" s="21">
        <f>IF(AU7="",NA(),AU7)</f>
        <v>79.59</v>
      </c>
      <c r="AV6" s="21">
        <f t="shared" ref="AV6:BD6" si="6">IF(AV7="",NA(),AV7)</f>
        <v>100.09</v>
      </c>
      <c r="AW6" s="21">
        <f t="shared" si="6"/>
        <v>133.59</v>
      </c>
      <c r="AX6" s="21">
        <f t="shared" si="6"/>
        <v>109.56</v>
      </c>
      <c r="AY6" s="21">
        <f t="shared" si="6"/>
        <v>93.93</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655.91</v>
      </c>
      <c r="BG6" s="21">
        <f t="shared" ref="BG6:BO6" si="7">IF(BG7="",NA(),BG7)</f>
        <v>569.04999999999995</v>
      </c>
      <c r="BH6" s="21">
        <f t="shared" si="7"/>
        <v>550.86</v>
      </c>
      <c r="BI6" s="21">
        <f t="shared" si="7"/>
        <v>490.37</v>
      </c>
      <c r="BJ6" s="21">
        <f t="shared" si="7"/>
        <v>478.87</v>
      </c>
      <c r="BK6" s="21">
        <f t="shared" si="7"/>
        <v>847.44</v>
      </c>
      <c r="BL6" s="21">
        <f t="shared" si="7"/>
        <v>857.88</v>
      </c>
      <c r="BM6" s="21">
        <f t="shared" si="7"/>
        <v>825.1</v>
      </c>
      <c r="BN6" s="21">
        <f t="shared" si="7"/>
        <v>789.87</v>
      </c>
      <c r="BO6" s="21">
        <f t="shared" si="7"/>
        <v>749.43</v>
      </c>
      <c r="BP6" s="20" t="str">
        <f>IF(BP7="","",IF(BP7="-","【-】","【"&amp;SUBSTITUTE(TEXT(BP7,"#,##0.00"),"-","△")&amp;"】"))</f>
        <v>【630.82】</v>
      </c>
      <c r="BQ6" s="21">
        <f>IF(BQ7="",NA(),BQ7)</f>
        <v>104.21</v>
      </c>
      <c r="BR6" s="21">
        <f t="shared" ref="BR6:BZ6" si="8">IF(BR7="",NA(),BR7)</f>
        <v>105.15</v>
      </c>
      <c r="BS6" s="21">
        <f t="shared" si="8"/>
        <v>105.71</v>
      </c>
      <c r="BT6" s="21">
        <f t="shared" si="8"/>
        <v>106.14</v>
      </c>
      <c r="BU6" s="21">
        <f t="shared" si="8"/>
        <v>105.53</v>
      </c>
      <c r="BV6" s="21">
        <f t="shared" si="8"/>
        <v>94.69</v>
      </c>
      <c r="BW6" s="21">
        <f t="shared" si="8"/>
        <v>94.97</v>
      </c>
      <c r="BX6" s="21">
        <f t="shared" si="8"/>
        <v>97.07</v>
      </c>
      <c r="BY6" s="21">
        <f t="shared" si="8"/>
        <v>98.06</v>
      </c>
      <c r="BZ6" s="21">
        <f t="shared" si="8"/>
        <v>98.46</v>
      </c>
      <c r="CA6" s="20" t="str">
        <f>IF(CA7="","",IF(CA7="-","【-】","【"&amp;SUBSTITUTE(TEXT(CA7,"#,##0.00"),"-","△")&amp;"】"))</f>
        <v>【97.81】</v>
      </c>
      <c r="CB6" s="21">
        <f>IF(CB7="",NA(),CB7)</f>
        <v>165.31</v>
      </c>
      <c r="CC6" s="21">
        <f t="shared" ref="CC6:CK6" si="9">IF(CC7="",NA(),CC7)</f>
        <v>162.46</v>
      </c>
      <c r="CD6" s="21">
        <f t="shared" si="9"/>
        <v>161.77000000000001</v>
      </c>
      <c r="CE6" s="21">
        <f t="shared" si="9"/>
        <v>161.32</v>
      </c>
      <c r="CF6" s="21">
        <f t="shared" si="9"/>
        <v>161.91999999999999</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98.56</v>
      </c>
      <c r="CY6" s="21">
        <f t="shared" ref="CY6:DG6" si="11">IF(CY7="",NA(),CY7)</f>
        <v>98.52</v>
      </c>
      <c r="CZ6" s="21">
        <f t="shared" si="11"/>
        <v>98.53</v>
      </c>
      <c r="DA6" s="21">
        <f t="shared" si="11"/>
        <v>98.75</v>
      </c>
      <c r="DB6" s="21">
        <f t="shared" si="11"/>
        <v>98.82</v>
      </c>
      <c r="DC6" s="21">
        <f t="shared" si="11"/>
        <v>92.62</v>
      </c>
      <c r="DD6" s="21">
        <f t="shared" si="11"/>
        <v>92.72</v>
      </c>
      <c r="DE6" s="21">
        <f t="shared" si="11"/>
        <v>92.88</v>
      </c>
      <c r="DF6" s="21">
        <f t="shared" si="11"/>
        <v>92.9</v>
      </c>
      <c r="DG6" s="21">
        <f t="shared" si="11"/>
        <v>92.89</v>
      </c>
      <c r="DH6" s="20" t="str">
        <f>IF(DH7="","",IF(DH7="-","【-】","【"&amp;SUBSTITUTE(TEXT(DH7,"#,##0.00"),"-","△")&amp;"】"))</f>
        <v>【95.91】</v>
      </c>
      <c r="DI6" s="21">
        <f>IF(DI7="",NA(),DI7)</f>
        <v>33.200000000000003</v>
      </c>
      <c r="DJ6" s="21">
        <f t="shared" ref="DJ6:DR6" si="12">IF(DJ7="",NA(),DJ7)</f>
        <v>33.53</v>
      </c>
      <c r="DK6" s="21">
        <f t="shared" si="12"/>
        <v>33.450000000000003</v>
      </c>
      <c r="DL6" s="21">
        <f t="shared" si="12"/>
        <v>35.6</v>
      </c>
      <c r="DM6" s="21">
        <f t="shared" si="12"/>
        <v>37.729999999999997</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1">
        <f t="shared" ref="EF6:EN6" si="14">IF(EF7="",NA(),EF7)</f>
        <v>0.12</v>
      </c>
      <c r="EG6" s="21">
        <f t="shared" si="14"/>
        <v>0.05</v>
      </c>
      <c r="EH6" s="21">
        <f t="shared" si="14"/>
        <v>0.03</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42072</v>
      </c>
      <c r="D7" s="23">
        <v>46</v>
      </c>
      <c r="E7" s="23">
        <v>17</v>
      </c>
      <c r="F7" s="23">
        <v>1</v>
      </c>
      <c r="G7" s="23">
        <v>0</v>
      </c>
      <c r="H7" s="23" t="s">
        <v>96</v>
      </c>
      <c r="I7" s="23" t="s">
        <v>97</v>
      </c>
      <c r="J7" s="23" t="s">
        <v>98</v>
      </c>
      <c r="K7" s="23" t="s">
        <v>99</v>
      </c>
      <c r="L7" s="23" t="s">
        <v>100</v>
      </c>
      <c r="M7" s="23" t="s">
        <v>101</v>
      </c>
      <c r="N7" s="24" t="s">
        <v>102</v>
      </c>
      <c r="O7" s="24">
        <v>77.19</v>
      </c>
      <c r="P7" s="24">
        <v>93.44</v>
      </c>
      <c r="Q7" s="24">
        <v>93.26</v>
      </c>
      <c r="R7" s="24">
        <v>3300</v>
      </c>
      <c r="S7" s="24">
        <v>79720</v>
      </c>
      <c r="T7" s="24">
        <v>98.18</v>
      </c>
      <c r="U7" s="24">
        <v>811.98</v>
      </c>
      <c r="V7" s="24">
        <v>74440</v>
      </c>
      <c r="W7" s="24">
        <v>19.64</v>
      </c>
      <c r="X7" s="24">
        <v>3790.22</v>
      </c>
      <c r="Y7" s="24">
        <v>99.76</v>
      </c>
      <c r="Z7" s="24">
        <v>99.96</v>
      </c>
      <c r="AA7" s="24">
        <v>99.82</v>
      </c>
      <c r="AB7" s="24">
        <v>100</v>
      </c>
      <c r="AC7" s="24">
        <v>100.04</v>
      </c>
      <c r="AD7" s="24">
        <v>106.99</v>
      </c>
      <c r="AE7" s="24">
        <v>107.85</v>
      </c>
      <c r="AF7" s="24">
        <v>108.04</v>
      </c>
      <c r="AG7" s="24">
        <v>107.49</v>
      </c>
      <c r="AH7" s="24">
        <v>107.64</v>
      </c>
      <c r="AI7" s="24">
        <v>105.91</v>
      </c>
      <c r="AJ7" s="24">
        <v>199.17</v>
      </c>
      <c r="AK7" s="24">
        <v>195.55</v>
      </c>
      <c r="AL7" s="24">
        <v>197.41</v>
      </c>
      <c r="AM7" s="24">
        <v>199.63</v>
      </c>
      <c r="AN7" s="24">
        <v>206.83</v>
      </c>
      <c r="AO7" s="24">
        <v>7.42</v>
      </c>
      <c r="AP7" s="24">
        <v>4.72</v>
      </c>
      <c r="AQ7" s="24">
        <v>4.49</v>
      </c>
      <c r="AR7" s="24">
        <v>5.41</v>
      </c>
      <c r="AS7" s="24">
        <v>5.61</v>
      </c>
      <c r="AT7" s="24">
        <v>3.03</v>
      </c>
      <c r="AU7" s="24">
        <v>79.59</v>
      </c>
      <c r="AV7" s="24">
        <v>100.09</v>
      </c>
      <c r="AW7" s="24">
        <v>133.59</v>
      </c>
      <c r="AX7" s="24">
        <v>109.56</v>
      </c>
      <c r="AY7" s="24">
        <v>93.93</v>
      </c>
      <c r="AZ7" s="24">
        <v>68.180000000000007</v>
      </c>
      <c r="BA7" s="24">
        <v>67.930000000000007</v>
      </c>
      <c r="BB7" s="24">
        <v>68.53</v>
      </c>
      <c r="BC7" s="24">
        <v>69.180000000000007</v>
      </c>
      <c r="BD7" s="24">
        <v>76.319999999999993</v>
      </c>
      <c r="BE7" s="24">
        <v>78.430000000000007</v>
      </c>
      <c r="BF7" s="24">
        <v>655.91</v>
      </c>
      <c r="BG7" s="24">
        <v>569.04999999999995</v>
      </c>
      <c r="BH7" s="24">
        <v>550.86</v>
      </c>
      <c r="BI7" s="24">
        <v>490.37</v>
      </c>
      <c r="BJ7" s="24">
        <v>478.87</v>
      </c>
      <c r="BK7" s="24">
        <v>847.44</v>
      </c>
      <c r="BL7" s="24">
        <v>857.88</v>
      </c>
      <c r="BM7" s="24">
        <v>825.1</v>
      </c>
      <c r="BN7" s="24">
        <v>789.87</v>
      </c>
      <c r="BO7" s="24">
        <v>749.43</v>
      </c>
      <c r="BP7" s="24">
        <v>630.82000000000005</v>
      </c>
      <c r="BQ7" s="24">
        <v>104.21</v>
      </c>
      <c r="BR7" s="24">
        <v>105.15</v>
      </c>
      <c r="BS7" s="24">
        <v>105.71</v>
      </c>
      <c r="BT7" s="24">
        <v>106.14</v>
      </c>
      <c r="BU7" s="24">
        <v>105.53</v>
      </c>
      <c r="BV7" s="24">
        <v>94.69</v>
      </c>
      <c r="BW7" s="24">
        <v>94.97</v>
      </c>
      <c r="BX7" s="24">
        <v>97.07</v>
      </c>
      <c r="BY7" s="24">
        <v>98.06</v>
      </c>
      <c r="BZ7" s="24">
        <v>98.46</v>
      </c>
      <c r="CA7" s="24">
        <v>97.81</v>
      </c>
      <c r="CB7" s="24">
        <v>165.31</v>
      </c>
      <c r="CC7" s="24">
        <v>162.46</v>
      </c>
      <c r="CD7" s="24">
        <v>161.77000000000001</v>
      </c>
      <c r="CE7" s="24">
        <v>161.32</v>
      </c>
      <c r="CF7" s="24">
        <v>161.91999999999999</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98.56</v>
      </c>
      <c r="CY7" s="24">
        <v>98.52</v>
      </c>
      <c r="CZ7" s="24">
        <v>98.53</v>
      </c>
      <c r="DA7" s="24">
        <v>98.75</v>
      </c>
      <c r="DB7" s="24">
        <v>98.82</v>
      </c>
      <c r="DC7" s="24">
        <v>92.62</v>
      </c>
      <c r="DD7" s="24">
        <v>92.72</v>
      </c>
      <c r="DE7" s="24">
        <v>92.88</v>
      </c>
      <c r="DF7" s="24">
        <v>92.9</v>
      </c>
      <c r="DG7" s="24">
        <v>92.89</v>
      </c>
      <c r="DH7" s="24">
        <v>95.91</v>
      </c>
      <c r="DI7" s="24">
        <v>33.200000000000003</v>
      </c>
      <c r="DJ7" s="24">
        <v>33.53</v>
      </c>
      <c r="DK7" s="24">
        <v>33.450000000000003</v>
      </c>
      <c r="DL7" s="24">
        <v>35.6</v>
      </c>
      <c r="DM7" s="24">
        <v>37.729999999999997</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0.12</v>
      </c>
      <c r="EG7" s="24">
        <v>0.05</v>
      </c>
      <c r="EH7" s="24">
        <v>0.03</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N23-YOBI06</cp:lastModifiedBy>
  <dcterms:created xsi:type="dcterms:W3CDTF">2025-01-24T06:58:02Z</dcterms:created>
  <dcterms:modified xsi:type="dcterms:W3CDTF">2025-01-31T02:08:53Z</dcterms:modified>
  <cp:category/>
</cp:coreProperties>
</file>