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ntrjsv3\水道事業所\料金係\大宮\ホームページ掲載用\"/>
    </mc:Choice>
  </mc:AlternateContent>
  <bookViews>
    <workbookView xWindow="0" yWindow="0" windowWidth="28800" windowHeight="12135"/>
  </bookViews>
  <sheets>
    <sheet name="試算表" sheetId="1" r:id="rId1"/>
  </sheets>
  <definedNames>
    <definedName name="_xlnm.Print_Area" localSheetId="0">試算表!$A$1:$R$44</definedName>
    <definedName name="お知らせ表示欄">試算表!$L$3:$Q$6</definedName>
    <definedName name="水量">試算表!$L$3:$Q$6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1" l="1"/>
  <c r="M10" i="1"/>
  <c r="D10" i="1"/>
  <c r="Q10" i="1" l="1"/>
  <c r="J10" i="1" s="1"/>
  <c r="F10" i="1"/>
  <c r="H10" i="1" l="1"/>
  <c r="A10" i="1" s="1"/>
  <c r="M5" i="1" l="1"/>
</calcChain>
</file>

<file path=xl/comments1.xml><?xml version="1.0" encoding="utf-8"?>
<comments xmlns="http://schemas.openxmlformats.org/spreadsheetml/2006/main">
  <authors>
    <author>市政情報課</author>
  </authors>
  <commentList>
    <comment ref="A5" authorId="0" shapeId="0">
      <text>
        <r>
          <rPr>
            <sz val="10"/>
            <color indexed="81"/>
            <rFont val="MS P ゴシック"/>
            <family val="3"/>
            <charset val="128"/>
          </rPr>
          <t>使用水量を0以上の整数で入力してください。</t>
        </r>
      </text>
    </comment>
    <comment ref="D5" authorId="0" shapeId="0">
      <text>
        <r>
          <rPr>
            <sz val="10"/>
            <color indexed="81"/>
            <rFont val="MS P ゴシック"/>
            <family val="3"/>
            <charset val="128"/>
          </rPr>
          <t>水道メーターの口径を入力してください。
※口径が不明な場合、上下水道使用量等のお知らせ（検針票）をご確認ください。</t>
        </r>
      </text>
    </comment>
    <comment ref="G5" authorId="0" shapeId="0">
      <text>
        <r>
          <rPr>
            <sz val="10"/>
            <color indexed="81"/>
            <rFont val="MS P ゴシック"/>
            <family val="3"/>
            <charset val="128"/>
          </rPr>
          <t>水道の使用用途を選択してください。
一般用：家庭用、業務営業用等
臨時用：清掃用、工事用等</t>
        </r>
      </text>
    </comment>
  </commentList>
</comments>
</file>

<file path=xl/sharedStrings.xml><?xml version="1.0" encoding="utf-8"?>
<sst xmlns="http://schemas.openxmlformats.org/spreadsheetml/2006/main" count="61" uniqueCount="46">
  <si>
    <t>用途</t>
    <rPh sb="0" eb="2">
      <t>ヨウト</t>
    </rPh>
    <phoneticPr fontId="2"/>
  </si>
  <si>
    <t>基本料金</t>
    <rPh sb="0" eb="2">
      <t>キホン</t>
    </rPh>
    <rPh sb="2" eb="4">
      <t>リョウキン</t>
    </rPh>
    <phoneticPr fontId="2"/>
  </si>
  <si>
    <t>~</t>
  </si>
  <si>
    <t>~</t>
    <phoneticPr fontId="2"/>
  </si>
  <si>
    <t>基本料金</t>
    <rPh sb="0" eb="2">
      <t>キホン</t>
    </rPh>
    <rPh sb="2" eb="4">
      <t>リョウキン</t>
    </rPh>
    <phoneticPr fontId="2"/>
  </si>
  <si>
    <t>従量料金</t>
    <rPh sb="0" eb="2">
      <t>ジュウリョウ</t>
    </rPh>
    <rPh sb="2" eb="4">
      <t>リョウキン</t>
    </rPh>
    <phoneticPr fontId="2"/>
  </si>
  <si>
    <t>基本使用料</t>
    <rPh sb="0" eb="2">
      <t>キホン</t>
    </rPh>
    <rPh sb="2" eb="5">
      <t>シヨウリョウ</t>
    </rPh>
    <phoneticPr fontId="2"/>
  </si>
  <si>
    <t>超過使用料</t>
    <rPh sb="0" eb="1">
      <t>チョウ</t>
    </rPh>
    <rPh sb="1" eb="2">
      <t>カ</t>
    </rPh>
    <rPh sb="2" eb="4">
      <t>シヨウ</t>
    </rPh>
    <rPh sb="4" eb="5">
      <t>リョウ</t>
    </rPh>
    <phoneticPr fontId="2"/>
  </si>
  <si>
    <t>消費税</t>
    <rPh sb="0" eb="3">
      <t>ショウヒゼイ</t>
    </rPh>
    <phoneticPr fontId="2"/>
  </si>
  <si>
    <t>消費税</t>
    <rPh sb="0" eb="3">
      <t>ショウヒゼイ</t>
    </rPh>
    <phoneticPr fontId="2"/>
  </si>
  <si>
    <t>1㎥につき</t>
    <phoneticPr fontId="2"/>
  </si>
  <si>
    <t>1㎥につき
（円）</t>
    <rPh sb="7" eb="8">
      <t>エン</t>
    </rPh>
    <phoneticPr fontId="2"/>
  </si>
  <si>
    <t>水量（㎥）</t>
    <rPh sb="0" eb="2">
      <t>スイリョウ</t>
    </rPh>
    <phoneticPr fontId="2"/>
  </si>
  <si>
    <t>専用栓</t>
    <rPh sb="0" eb="2">
      <t>センヨウ</t>
    </rPh>
    <rPh sb="2" eb="3">
      <t>セン</t>
    </rPh>
    <phoneticPr fontId="2"/>
  </si>
  <si>
    <t>一般用</t>
    <rPh sb="0" eb="3">
      <t>イッパンヨウ</t>
    </rPh>
    <phoneticPr fontId="2"/>
  </si>
  <si>
    <t>臨時用</t>
    <rPh sb="0" eb="2">
      <t>リンジ</t>
    </rPh>
    <rPh sb="2" eb="3">
      <t>ヨウ</t>
    </rPh>
    <phoneticPr fontId="2"/>
  </si>
  <si>
    <t>共用栓</t>
    <rPh sb="0" eb="2">
      <t>キョウヨウ</t>
    </rPh>
    <rPh sb="2" eb="3">
      <t>セン</t>
    </rPh>
    <phoneticPr fontId="2"/>
  </si>
  <si>
    <t>一般用と同じ</t>
    <rPh sb="0" eb="3">
      <t>イッパンヨウ</t>
    </rPh>
    <rPh sb="4" eb="5">
      <t>オナ</t>
    </rPh>
    <phoneticPr fontId="2"/>
  </si>
  <si>
    <t>メータ1個
1ヵ月につき（円）</t>
    <rPh sb="4" eb="5">
      <t>コ</t>
    </rPh>
    <rPh sb="8" eb="9">
      <t>ゲツ</t>
    </rPh>
    <rPh sb="13" eb="14">
      <t>エン</t>
    </rPh>
    <phoneticPr fontId="2"/>
  </si>
  <si>
    <t>従量料金</t>
    <rPh sb="0" eb="2">
      <t>ジュウリョウ</t>
    </rPh>
    <rPh sb="2" eb="4">
      <t>リョウキン</t>
    </rPh>
    <phoneticPr fontId="2"/>
  </si>
  <si>
    <t>基本使用料</t>
    <rPh sb="0" eb="2">
      <t>キホン</t>
    </rPh>
    <rPh sb="2" eb="4">
      <t>シヨウ</t>
    </rPh>
    <rPh sb="4" eb="5">
      <t>リョウ</t>
    </rPh>
    <phoneticPr fontId="2"/>
  </si>
  <si>
    <t>汚水量（㎥）</t>
    <rPh sb="0" eb="2">
      <t>オスイ</t>
    </rPh>
    <rPh sb="2" eb="3">
      <t>リョウ</t>
    </rPh>
    <phoneticPr fontId="2"/>
  </si>
  <si>
    <t>超過使用料</t>
    <rPh sb="0" eb="2">
      <t>チョウカ</t>
    </rPh>
    <rPh sb="2" eb="4">
      <t>シヨウ</t>
    </rPh>
    <rPh sb="4" eb="5">
      <t>リョウ</t>
    </rPh>
    <phoneticPr fontId="2"/>
  </si>
  <si>
    <t>メータの口径
（mm）</t>
    <rPh sb="4" eb="6">
      <t>コウケイ</t>
    </rPh>
    <phoneticPr fontId="2"/>
  </si>
  <si>
    <t>1ヵ月につき
（円）</t>
    <rPh sb="2" eb="3">
      <t>ゲツ</t>
    </rPh>
    <rPh sb="8" eb="9">
      <t>エン</t>
    </rPh>
    <phoneticPr fontId="2"/>
  </si>
  <si>
    <t>使用期間が15日を超えないときの基本料金は2分の1となります。</t>
    <rPh sb="0" eb="2">
      <t>シヨウ</t>
    </rPh>
    <rPh sb="2" eb="4">
      <t>キカン</t>
    </rPh>
    <rPh sb="7" eb="8">
      <t>ニチ</t>
    </rPh>
    <rPh sb="9" eb="10">
      <t>コ</t>
    </rPh>
    <rPh sb="16" eb="18">
      <t>キホン</t>
    </rPh>
    <rPh sb="18" eb="20">
      <t>リョウキン</t>
    </rPh>
    <rPh sb="22" eb="23">
      <t>ブン</t>
    </rPh>
    <phoneticPr fontId="2"/>
  </si>
  <si>
    <t>汚水量</t>
    <rPh sb="0" eb="2">
      <t>オスイ</t>
    </rPh>
    <rPh sb="2" eb="3">
      <t>リョウ</t>
    </rPh>
    <phoneticPr fontId="2"/>
  </si>
  <si>
    <t>【条件入力欄】</t>
    <rPh sb="1" eb="3">
      <t>ジョウケン</t>
    </rPh>
    <rPh sb="3" eb="5">
      <t>ニュウリョク</t>
    </rPh>
    <rPh sb="5" eb="6">
      <t>ラン</t>
    </rPh>
    <phoneticPr fontId="2"/>
  </si>
  <si>
    <t>【計算結果】</t>
    <rPh sb="1" eb="3">
      <t>ケイサン</t>
    </rPh>
    <rPh sb="3" eb="5">
      <t>ケッカ</t>
    </rPh>
    <phoneticPr fontId="2"/>
  </si>
  <si>
    <t>15日以下</t>
    <rPh sb="2" eb="3">
      <t>ニチ</t>
    </rPh>
    <rPh sb="3" eb="5">
      <t>イカ</t>
    </rPh>
    <phoneticPr fontId="2"/>
  </si>
  <si>
    <t>16日以上</t>
    <rPh sb="2" eb="3">
      <t>ニチ</t>
    </rPh>
    <rPh sb="3" eb="5">
      <t>イジョウ</t>
    </rPh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</si>
  <si>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</si>
  <si>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</si>
  <si>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種類及び用途</t>
    <rPh sb="0" eb="2">
      <t>シュルイ</t>
    </rPh>
    <rPh sb="2" eb="3">
      <t>オヨ</t>
    </rPh>
    <rPh sb="4" eb="6">
      <t>ヨウト</t>
    </rPh>
    <phoneticPr fontId="2"/>
  </si>
  <si>
    <t>水道料金</t>
    <rPh sb="0" eb="2">
      <t>スイドウ</t>
    </rPh>
    <rPh sb="2" eb="4">
      <t>リョウキン</t>
    </rPh>
    <phoneticPr fontId="2"/>
  </si>
  <si>
    <t>【計算結果内訳】</t>
    <rPh sb="1" eb="3">
      <t>ケイサン</t>
    </rPh>
    <rPh sb="3" eb="5">
      <t>ケッカ</t>
    </rPh>
    <rPh sb="5" eb="7">
      <t>ウチワケ</t>
    </rPh>
    <phoneticPr fontId="2"/>
  </si>
  <si>
    <t>　名取市下水道条例第16条（使用料の算定方法）の金額とは異なります。</t>
    <rPh sb="24" eb="26">
      <t>キンガク</t>
    </rPh>
    <rPh sb="28" eb="29">
      <t>コト</t>
    </rPh>
    <phoneticPr fontId="2"/>
  </si>
  <si>
    <t>「水道の使用水量」がそのまま
「汚水量」となります。
「井戸水」をお使いの方は、異なります。</t>
    <rPh sb="1" eb="3">
      <t>スイドウ</t>
    </rPh>
    <rPh sb="4" eb="6">
      <t>シヨウ</t>
    </rPh>
    <rPh sb="6" eb="8">
      <t>スイリョウ</t>
    </rPh>
    <rPh sb="16" eb="18">
      <t>オスイ</t>
    </rPh>
    <rPh sb="18" eb="19">
      <t>リョウ</t>
    </rPh>
    <rPh sb="28" eb="31">
      <t>イドミズ</t>
    </rPh>
    <rPh sb="34" eb="35">
      <t>ツカ</t>
    </rPh>
    <rPh sb="37" eb="38">
      <t>カタ</t>
    </rPh>
    <rPh sb="40" eb="41">
      <t>コト</t>
    </rPh>
    <phoneticPr fontId="2"/>
  </si>
  <si>
    <t>口径（mm）</t>
    <rPh sb="0" eb="2">
      <t>コウケイ</t>
    </rPh>
    <phoneticPr fontId="2"/>
  </si>
  <si>
    <t>合計（円）</t>
    <rPh sb="0" eb="2">
      <t>ゴウケイ</t>
    </rPh>
    <rPh sb="3" eb="4">
      <t>エン</t>
    </rPh>
    <phoneticPr fontId="2"/>
  </si>
  <si>
    <t>水道料金表（消費税相当額を除く）</t>
    <rPh sb="0" eb="2">
      <t>スイドウ</t>
    </rPh>
    <rPh sb="2" eb="4">
      <t>リョウキン</t>
    </rPh>
    <rPh sb="4" eb="5">
      <t>ヒョウ</t>
    </rPh>
    <rPh sb="6" eb="9">
      <t>ショウヒゼイ</t>
    </rPh>
    <rPh sb="9" eb="11">
      <t>ソウトウ</t>
    </rPh>
    <rPh sb="11" eb="12">
      <t>ガク</t>
    </rPh>
    <rPh sb="13" eb="14">
      <t>ノゾ</t>
    </rPh>
    <phoneticPr fontId="2"/>
  </si>
  <si>
    <t>水道料金・下水道使用料（1ヵ月分）試算表</t>
    <rPh sb="0" eb="2">
      <t>スイドウ</t>
    </rPh>
    <rPh sb="2" eb="4">
      <t>リョウキン</t>
    </rPh>
    <rPh sb="5" eb="8">
      <t>ゲスイドウ</t>
    </rPh>
    <rPh sb="8" eb="11">
      <t>シヨウリョウ</t>
    </rPh>
    <rPh sb="14" eb="15">
      <t>ゲツ</t>
    </rPh>
    <rPh sb="15" eb="16">
      <t>ブン</t>
    </rPh>
    <rPh sb="17" eb="20">
      <t>シサンヒョウ</t>
    </rPh>
    <phoneticPr fontId="2"/>
  </si>
  <si>
    <t>下水道使用料</t>
    <rPh sb="0" eb="3">
      <t>ゲスイドウ</t>
    </rPh>
    <rPh sb="3" eb="6">
      <t>シヨウリョウ</t>
    </rPh>
    <phoneticPr fontId="2"/>
  </si>
  <si>
    <t>下水道使用料(消費税相当額を除く）</t>
    <rPh sb="0" eb="3">
      <t>ゲスイドウ</t>
    </rPh>
    <rPh sb="3" eb="6">
      <t>シヨウリョウ</t>
    </rPh>
    <phoneticPr fontId="2"/>
  </si>
  <si>
    <t>※下水道使用料についても、消費税相当額を除いているため、</t>
    <rPh sb="1" eb="4">
      <t>ゲスイドウ</t>
    </rPh>
    <rPh sb="4" eb="7">
      <t>シヨウリョウ</t>
    </rPh>
    <rPh sb="13" eb="16">
      <t>ショウヒゼイ</t>
    </rPh>
    <rPh sb="16" eb="18">
      <t>ソウトウ</t>
    </rPh>
    <rPh sb="18" eb="19">
      <t>ガク</t>
    </rPh>
    <rPh sb="20" eb="21">
      <t>ノゾ</t>
    </rPh>
    <phoneticPr fontId="2"/>
  </si>
  <si>
    <t>※下水道を使用していない場合は、水道料金のみになります。</t>
    <rPh sb="1" eb="4">
      <t>ゲスイドウ</t>
    </rPh>
    <rPh sb="5" eb="7">
      <t>シヨウ</t>
    </rPh>
    <rPh sb="12" eb="14">
      <t>バアイ</t>
    </rPh>
    <rPh sb="16" eb="18">
      <t>スイドウ</t>
    </rPh>
    <rPh sb="18" eb="20">
      <t>リョウキン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</si>
</sst>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2"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0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0"/>
      <color theme="0"/>
      <name val="メイリオ"/>
      <family val="3"/>
      <charset val="128"/>
    </font>
    <font>
      <b/>
      <sz val="14"/>
      <color theme="0"/>
      <name val="メイリオ"/>
      <family val="3"/>
      <charset val="128"/>
    </font>
    <font>
      <sz val="10"/>
      <color indexed="81"/>
      <name val="MS P ゴシック"/>
      <family val="3"/>
      <charset val="128"/>
    </font>
    <font>
      <b/>
      <sz val="13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DCD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rgb="FFFF0000"/>
      </top>
      <bottom style="thick">
        <color rgb="FFFF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176" fontId="4" fillId="0" borderId="0" xfId="0" applyNumberFormat="1" applyFont="1" applyFill="1" applyBorder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6" xfId="0" applyFont="1" applyBorder="1">
      <alignment vertical="center"/>
    </xf>
    <xf numFmtId="176" fontId="4" fillId="0" borderId="16" xfId="0" applyNumberFormat="1" applyFont="1" applyFill="1" applyBorder="1">
      <alignment vertical="center"/>
    </xf>
    <xf numFmtId="176" fontId="4" fillId="0" borderId="17" xfId="0" applyNumberFormat="1" applyFont="1" applyFill="1" applyBorder="1">
      <alignment vertical="center"/>
    </xf>
    <xf numFmtId="0" fontId="5" fillId="0" borderId="18" xfId="0" applyFont="1" applyBorder="1">
      <alignment vertical="center"/>
    </xf>
    <xf numFmtId="0" fontId="5" fillId="0" borderId="19" xfId="0" applyFont="1" applyBorder="1">
      <alignment vertical="center"/>
    </xf>
    <xf numFmtId="176" fontId="4" fillId="0" borderId="19" xfId="0" applyNumberFormat="1" applyFont="1" applyFill="1" applyBorder="1">
      <alignment vertical="center"/>
    </xf>
    <xf numFmtId="176" fontId="4" fillId="0" borderId="20" xfId="0" applyNumberFormat="1" applyFont="1" applyFill="1" applyBorder="1">
      <alignment vertical="center"/>
    </xf>
    <xf numFmtId="0" fontId="5" fillId="0" borderId="9" xfId="0" applyFont="1" applyBorder="1">
      <alignment vertical="center"/>
    </xf>
    <xf numFmtId="176" fontId="4" fillId="0" borderId="9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176" fontId="4" fillId="0" borderId="0" xfId="0" applyNumberFormat="1" applyFont="1" applyFill="1" applyBorder="1" applyAlignment="1">
      <alignment horizontal="center" vertical="center" wrapText="1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>
      <alignment vertical="center"/>
    </xf>
    <xf numFmtId="176" fontId="4" fillId="0" borderId="8" xfId="0" applyNumberFormat="1" applyFont="1" applyFill="1" applyBorder="1">
      <alignment vertical="center"/>
    </xf>
    <xf numFmtId="176" fontId="4" fillId="0" borderId="7" xfId="0" applyNumberFormat="1" applyFont="1" applyFill="1" applyBorder="1">
      <alignment vertical="center"/>
    </xf>
    <xf numFmtId="176" fontId="4" fillId="0" borderId="16" xfId="0" applyNumberFormat="1" applyFont="1" applyFill="1" applyBorder="1" applyAlignment="1">
      <alignment horizontal="center" vertical="center"/>
    </xf>
    <xf numFmtId="38" fontId="4" fillId="0" borderId="16" xfId="1" applyFont="1" applyFill="1" applyBorder="1" applyAlignment="1">
      <alignment horizontal="center" vertical="center"/>
    </xf>
    <xf numFmtId="176" fontId="4" fillId="0" borderId="18" xfId="0" applyNumberFormat="1" applyFont="1" applyFill="1" applyBorder="1">
      <alignment vertical="center"/>
    </xf>
    <xf numFmtId="176" fontId="4" fillId="0" borderId="19" xfId="0" applyNumberFormat="1" applyFont="1" applyFill="1" applyBorder="1" applyAlignment="1">
      <alignment horizontal="center" vertical="center"/>
    </xf>
    <xf numFmtId="38" fontId="4" fillId="0" borderId="19" xfId="1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6" fillId="0" borderId="15" xfId="0" applyNumberFormat="1" applyFont="1" applyFill="1" applyBorder="1">
      <alignment vertical="center"/>
    </xf>
    <xf numFmtId="0" fontId="7" fillId="0" borderId="15" xfId="0" applyFont="1" applyBorder="1">
      <alignment vertical="center"/>
    </xf>
    <xf numFmtId="176" fontId="6" fillId="0" borderId="0" xfId="0" applyNumberFormat="1" applyFont="1" applyFill="1" applyBorder="1">
      <alignment vertical="center"/>
    </xf>
    <xf numFmtId="0" fontId="7" fillId="0" borderId="0" xfId="0" applyFont="1" applyBorder="1">
      <alignment vertical="center"/>
    </xf>
    <xf numFmtId="176" fontId="6" fillId="0" borderId="0" xfId="0" applyNumberFormat="1" applyFont="1" applyFill="1" applyBorder="1" applyAlignment="1">
      <alignment horizontal="left" vertical="center"/>
    </xf>
    <xf numFmtId="176" fontId="4" fillId="0" borderId="8" xfId="0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vertical="center"/>
    </xf>
    <xf numFmtId="176" fontId="4" fillId="0" borderId="3" xfId="0" applyNumberFormat="1" applyFont="1" applyFill="1" applyBorder="1">
      <alignment vertical="center"/>
    </xf>
    <xf numFmtId="176" fontId="8" fillId="0" borderId="0" xfId="0" applyNumberFormat="1" applyFont="1" applyFill="1" applyBorder="1">
      <alignment vertical="center"/>
    </xf>
    <xf numFmtId="176" fontId="8" fillId="0" borderId="8" xfId="0" applyNumberFormat="1" applyFont="1" applyFill="1" applyBorder="1">
      <alignment vertical="center"/>
    </xf>
    <xf numFmtId="0" fontId="7" fillId="0" borderId="0" xfId="0" applyFont="1">
      <alignment vertical="center"/>
    </xf>
    <xf numFmtId="176" fontId="4" fillId="0" borderId="0" xfId="0" applyNumberFormat="1" applyFont="1" applyFill="1" applyBorder="1" applyProtection="1">
      <alignment vertical="center"/>
    </xf>
    <xf numFmtId="0" fontId="0" fillId="0" borderId="0" xfId="0" applyBorder="1">
      <alignment vertical="center"/>
    </xf>
    <xf numFmtId="176" fontId="4" fillId="3" borderId="32" xfId="0" applyNumberFormat="1" applyFont="1" applyFill="1" applyBorder="1" applyAlignment="1">
      <alignment vertical="center"/>
    </xf>
    <xf numFmtId="176" fontId="4" fillId="3" borderId="28" xfId="0" applyNumberFormat="1" applyFont="1" applyFill="1" applyBorder="1" applyAlignment="1">
      <alignment vertical="center"/>
    </xf>
    <xf numFmtId="176" fontId="4" fillId="3" borderId="34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left" vertical="top" wrapText="1"/>
    </xf>
    <xf numFmtId="38" fontId="4" fillId="0" borderId="24" xfId="1" applyFont="1" applyFill="1" applyBorder="1" applyAlignment="1" applyProtection="1">
      <alignment horizontal="center" vertical="center"/>
      <protection locked="0"/>
    </xf>
    <xf numFmtId="38" fontId="4" fillId="0" borderId="36" xfId="1" applyFont="1" applyFill="1" applyBorder="1" applyAlignment="1" applyProtection="1">
      <alignment horizontal="center" vertical="center"/>
      <protection locked="0"/>
    </xf>
    <xf numFmtId="38" fontId="4" fillId="0" borderId="27" xfId="1" applyFont="1" applyFill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176" fontId="4" fillId="0" borderId="27" xfId="0" applyNumberFormat="1" applyFont="1" applyFill="1" applyBorder="1" applyAlignment="1" applyProtection="1">
      <alignment horizontal="center" vertical="center"/>
      <protection locked="0"/>
    </xf>
    <xf numFmtId="176" fontId="4" fillId="0" borderId="35" xfId="0" applyNumberFormat="1" applyFont="1" applyFill="1" applyBorder="1" applyAlignment="1" applyProtection="1">
      <alignment horizontal="center" vertical="center"/>
      <protection locked="0"/>
    </xf>
    <xf numFmtId="176" fontId="4" fillId="0" borderId="25" xfId="0" applyNumberFormat="1" applyFont="1" applyFill="1" applyBorder="1" applyAlignment="1" applyProtection="1">
      <alignment horizontal="center" vertical="center"/>
      <protection locked="0"/>
    </xf>
    <xf numFmtId="176" fontId="4" fillId="2" borderId="1" xfId="0" applyNumberFormat="1" applyFont="1" applyFill="1" applyBorder="1" applyAlignment="1">
      <alignment horizontal="center" vertical="center" wrapText="1"/>
    </xf>
    <xf numFmtId="38" fontId="4" fillId="0" borderId="1" xfId="1" applyFont="1" applyFill="1" applyBorder="1" applyAlignment="1">
      <alignment horizontal="right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4" fillId="0" borderId="28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38" fontId="4" fillId="0" borderId="24" xfId="1" applyFont="1" applyFill="1" applyBorder="1" applyAlignment="1">
      <alignment horizontal="right" vertical="center" shrinkToFit="1"/>
    </xf>
    <xf numFmtId="38" fontId="4" fillId="0" borderId="27" xfId="1" applyFont="1" applyFill="1" applyBorder="1" applyAlignment="1">
      <alignment horizontal="right" vertical="center" shrinkToFit="1"/>
    </xf>
    <xf numFmtId="38" fontId="4" fillId="0" borderId="25" xfId="1" applyFont="1" applyFill="1" applyBorder="1" applyAlignment="1">
      <alignment horizontal="right" vertical="center" shrinkToFit="1"/>
    </xf>
    <xf numFmtId="176" fontId="4" fillId="3" borderId="29" xfId="0" applyNumberFormat="1" applyFont="1" applyFill="1" applyBorder="1" applyAlignment="1">
      <alignment horizontal="center" vertical="center" wrapText="1"/>
    </xf>
    <xf numFmtId="176" fontId="4" fillId="3" borderId="28" xfId="0" applyNumberFormat="1" applyFont="1" applyFill="1" applyBorder="1" applyAlignment="1">
      <alignment horizontal="center" vertical="center" wrapText="1"/>
    </xf>
    <xf numFmtId="176" fontId="4" fillId="3" borderId="28" xfId="0" applyNumberFormat="1" applyFont="1" applyFill="1" applyBorder="1" applyAlignment="1">
      <alignment horizontal="center" vertical="center"/>
    </xf>
    <xf numFmtId="176" fontId="4" fillId="3" borderId="30" xfId="0" applyNumberFormat="1" applyFont="1" applyFill="1" applyBorder="1" applyAlignment="1">
      <alignment horizontal="center" vertical="center"/>
    </xf>
    <xf numFmtId="176" fontId="4" fillId="3" borderId="8" xfId="0" applyNumberFormat="1" applyFont="1" applyFill="1" applyBorder="1" applyAlignment="1">
      <alignment horizontal="center" vertical="center"/>
    </xf>
    <xf numFmtId="176" fontId="4" fillId="3" borderId="21" xfId="0" applyNumberFormat="1" applyFont="1" applyFill="1" applyBorder="1" applyAlignment="1">
      <alignment horizontal="center" vertical="center"/>
    </xf>
    <xf numFmtId="176" fontId="4" fillId="3" borderId="31" xfId="0" applyNumberFormat="1" applyFont="1" applyFill="1" applyBorder="1" applyAlignment="1">
      <alignment horizontal="center" vertical="center"/>
    </xf>
    <xf numFmtId="176" fontId="4" fillId="3" borderId="26" xfId="0" applyNumberFormat="1" applyFont="1" applyFill="1" applyBorder="1" applyAlignment="1">
      <alignment horizontal="center" vertical="center"/>
    </xf>
    <xf numFmtId="176" fontId="4" fillId="3" borderId="33" xfId="0" applyNumberFormat="1" applyFont="1" applyFill="1" applyBorder="1" applyAlignment="1">
      <alignment horizontal="center" vertical="center"/>
    </xf>
    <xf numFmtId="176" fontId="4" fillId="3" borderId="22" xfId="0" applyNumberFormat="1" applyFont="1" applyFill="1" applyBorder="1" applyAlignment="1">
      <alignment horizontal="center" vertical="center"/>
    </xf>
    <xf numFmtId="176" fontId="4" fillId="3" borderId="29" xfId="0" applyNumberFormat="1" applyFont="1" applyFill="1" applyBorder="1" applyAlignment="1">
      <alignment horizontal="center" vertical="center"/>
    </xf>
    <xf numFmtId="176" fontId="4" fillId="3" borderId="7" xfId="0" applyNumberFormat="1" applyFont="1" applyFill="1" applyBorder="1" applyAlignment="1">
      <alignment horizontal="center" vertical="center"/>
    </xf>
    <xf numFmtId="38" fontId="11" fillId="0" borderId="40" xfId="1" applyFont="1" applyFill="1" applyBorder="1" applyAlignment="1">
      <alignment horizontal="center" vertical="center" shrinkToFit="1"/>
    </xf>
    <xf numFmtId="38" fontId="11" fillId="0" borderId="41" xfId="1" applyFont="1" applyFill="1" applyBorder="1" applyAlignment="1">
      <alignment horizontal="center" vertical="center" shrinkToFit="1"/>
    </xf>
    <xf numFmtId="38" fontId="11" fillId="0" borderId="42" xfId="1" applyFont="1" applyFill="1" applyBorder="1" applyAlignment="1">
      <alignment horizontal="center" vertical="center" shrinkToFit="1"/>
    </xf>
    <xf numFmtId="176" fontId="11" fillId="5" borderId="37" xfId="0" applyNumberFormat="1" applyFont="1" applyFill="1" applyBorder="1" applyAlignment="1">
      <alignment horizontal="center" vertical="center"/>
    </xf>
    <xf numFmtId="176" fontId="11" fillId="5" borderId="38" xfId="0" applyNumberFormat="1" applyFont="1" applyFill="1" applyBorder="1" applyAlignment="1">
      <alignment horizontal="center" vertical="center"/>
    </xf>
    <xf numFmtId="176" fontId="11" fillId="5" borderId="39" xfId="0" applyNumberFormat="1" applyFont="1" applyFill="1" applyBorder="1" applyAlignment="1">
      <alignment horizontal="center" vertical="center"/>
    </xf>
    <xf numFmtId="38" fontId="4" fillId="0" borderId="35" xfId="1" applyFont="1" applyFill="1" applyBorder="1" applyAlignment="1">
      <alignment horizontal="right" vertical="center" shrinkToFit="1"/>
    </xf>
    <xf numFmtId="176" fontId="4" fillId="3" borderId="1" xfId="0" applyNumberFormat="1" applyFont="1" applyFill="1" applyBorder="1" applyAlignment="1">
      <alignment horizontal="center" vertical="center"/>
    </xf>
    <xf numFmtId="176" fontId="4" fillId="3" borderId="3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176" fontId="9" fillId="4" borderId="0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176" fontId="4" fillId="3" borderId="23" xfId="0" applyNumberFormat="1" applyFont="1" applyFill="1" applyBorder="1" applyAlignment="1">
      <alignment horizontal="center" vertical="center"/>
    </xf>
    <xf numFmtId="176" fontId="4" fillId="2" borderId="14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50</xdr:row>
          <xdr:rowOff>0</xdr:rowOff>
        </xdr:from>
        <xdr:to>
          <xdr:col>2</xdr:col>
          <xdr:colOff>190500</xdr:colOff>
          <xdr:row>53</xdr:row>
          <xdr:rowOff>171450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50</xdr:row>
          <xdr:rowOff>0</xdr:rowOff>
        </xdr:from>
        <xdr:to>
          <xdr:col>3</xdr:col>
          <xdr:colOff>0</xdr:colOff>
          <xdr:row>60</xdr:row>
          <xdr:rowOff>171450</xdr:rowOff>
        </xdr:to>
        <xdr:sp macro="" textlink="">
          <xdr:nvSpPr>
            <xdr:cNvPr id="1037" name="Group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173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50</xdr:row>
          <xdr:rowOff>0</xdr:rowOff>
        </xdr:from>
        <xdr:to>
          <xdr:col>3</xdr:col>
          <xdr:colOff>0</xdr:colOff>
          <xdr:row>56</xdr:row>
          <xdr:rowOff>28575</xdr:rowOff>
        </xdr:to>
        <xdr:sp macro="" textlink="">
          <xdr:nvSpPr>
            <xdr:cNvPr id="1040" name="Group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基本料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50</xdr:row>
          <xdr:rowOff>0</xdr:rowOff>
        </xdr:from>
        <xdr:to>
          <xdr:col>3</xdr:col>
          <xdr:colOff>0</xdr:colOff>
          <xdr:row>54</xdr:row>
          <xdr:rowOff>142875</xdr:rowOff>
        </xdr:to>
        <xdr:sp macro="" textlink="">
          <xdr:nvSpPr>
            <xdr:cNvPr id="1043" name="Group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下水有無</a:t>
              </a:r>
            </a:p>
          </xdr:txBody>
        </xdr:sp>
        <xdr:clientData/>
      </xdr:twoCellAnchor>
    </mc:Choice>
    <mc:Fallback/>
  </mc:AlternateContent>
  <xdr:twoCellAnchor>
    <xdr:from>
      <xdr:col>13</xdr:col>
      <xdr:colOff>242286</xdr:colOff>
      <xdr:row>32</xdr:row>
      <xdr:rowOff>147778</xdr:rowOff>
    </xdr:from>
    <xdr:to>
      <xdr:col>19</xdr:col>
      <xdr:colOff>179552</xdr:colOff>
      <xdr:row>46</xdr:row>
      <xdr:rowOff>89009</xdr:rowOff>
    </xdr:to>
    <xdr:grpSp>
      <xdr:nvGrpSpPr>
        <xdr:cNvPr id="5" name="グループ化 4"/>
        <xdr:cNvGrpSpPr/>
      </xdr:nvGrpSpPr>
      <xdr:grpSpPr>
        <a:xfrm>
          <a:off x="5071461" y="7482028"/>
          <a:ext cx="2166116" cy="2855881"/>
          <a:chOff x="5025259" y="7552206"/>
          <a:chExt cx="2170714" cy="2837707"/>
        </a:xfrm>
      </xdr:grpSpPr>
      <xdr:pic>
        <xdr:nvPicPr>
          <xdr:cNvPr id="2" name="図 1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flipH="1">
            <a:off x="5124446" y="7552206"/>
            <a:ext cx="2071527" cy="2457480"/>
          </a:xfrm>
          <a:prstGeom prst="rect">
            <a:avLst/>
          </a:prstGeom>
        </xdr:spPr>
      </xdr:pic>
      <xdr:grpSp>
        <xdr:nvGrpSpPr>
          <xdr:cNvPr id="4" name="グループ化 3"/>
          <xdr:cNvGrpSpPr/>
        </xdr:nvGrpSpPr>
        <xdr:grpSpPr>
          <a:xfrm>
            <a:off x="5025259" y="9382672"/>
            <a:ext cx="1894052" cy="1007241"/>
            <a:chOff x="8561552" y="7937500"/>
            <a:chExt cx="1894052" cy="1007241"/>
          </a:xfrm>
        </xdr:grpSpPr>
        <xdr:sp macro="" textlink="">
          <xdr:nvSpPr>
            <xdr:cNvPr id="8" name="テキスト ボックス 7"/>
            <xdr:cNvSpPr txBox="1"/>
          </xdr:nvSpPr>
          <xdr:spPr>
            <a:xfrm>
              <a:off x="8561552" y="7937500"/>
              <a:ext cx="1894052" cy="799224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kumimoji="1" lang="ja-JP" altLang="en-US" sz="1000">
                  <a:latin typeface="メイリオ" panose="020B0604030504040204" pitchFamily="50" charset="-128"/>
                  <a:ea typeface="メイリオ" panose="020B0604030504040204" pitchFamily="50" charset="-128"/>
                </a:rPr>
                <a:t>水道マスコット</a:t>
              </a:r>
              <a:endPara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endParaRPr>
            </a:p>
          </xdr:txBody>
        </xdr:sp>
        <xdr:sp macro="" textlink="">
          <xdr:nvSpPr>
            <xdr:cNvPr id="9" name="テキスト ボックス 8"/>
            <xdr:cNvSpPr txBox="1"/>
          </xdr:nvSpPr>
          <xdr:spPr>
            <a:xfrm>
              <a:off x="8561552" y="8145517"/>
              <a:ext cx="1894052" cy="799224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kumimoji="1" lang="ja-JP" altLang="en-US" sz="1000">
                  <a:latin typeface="メイリオ" panose="020B0604030504040204" pitchFamily="50" charset="-128"/>
                  <a:ea typeface="メイリオ" panose="020B0604030504040204" pitchFamily="50" charset="-128"/>
                </a:rPr>
                <a:t>すいちゃん</a:t>
              </a:r>
            </a:p>
          </xdr:txBody>
        </xdr:sp>
      </xdr:grpSp>
    </xdr:grpSp>
    <xdr:clientData/>
  </xdr:twoCellAnchor>
  <xdr:twoCellAnchor>
    <xdr:from>
      <xdr:col>10</xdr:col>
      <xdr:colOff>45870</xdr:colOff>
      <xdr:row>3</xdr:row>
      <xdr:rowOff>238126</xdr:rowOff>
    </xdr:from>
    <xdr:to>
      <xdr:col>11</xdr:col>
      <xdr:colOff>20470</xdr:colOff>
      <xdr:row>4</xdr:row>
      <xdr:rowOff>194336</xdr:rowOff>
    </xdr:to>
    <xdr:sp macro="" textlink="">
      <xdr:nvSpPr>
        <xdr:cNvPr id="7" name="二等辺三角形 6"/>
        <xdr:cNvSpPr/>
      </xdr:nvSpPr>
      <xdr:spPr>
        <a:xfrm rot="5400000">
          <a:off x="3746003" y="1052843"/>
          <a:ext cx="375310" cy="346075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S83"/>
  <sheetViews>
    <sheetView showGridLines="0" tabSelected="1" view="pageBreakPreview" zoomScaleNormal="80" zoomScaleSheetLayoutView="100" workbookViewId="0">
      <selection activeCell="D5" sqref="D5:F5"/>
    </sheetView>
  </sheetViews>
  <sheetFormatPr defaultColWidth="4.875" defaultRowHeight="17.100000000000001" customHeight="1"/>
  <cols>
    <col min="1" max="16384" width="4.875" style="1"/>
  </cols>
  <sheetData>
    <row r="1" spans="1:19" ht="30" customHeight="1">
      <c r="A1" s="105" t="s">
        <v>41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</row>
    <row r="3" spans="1:19" ht="17.100000000000001" customHeight="1" thickBot="1">
      <c r="A3" s="36" t="s">
        <v>27</v>
      </c>
      <c r="M3" s="50" t="s">
        <v>28</v>
      </c>
    </row>
    <row r="4" spans="1:19" ht="33" customHeight="1" thickTop="1">
      <c r="A4" s="77" t="s">
        <v>12</v>
      </c>
      <c r="B4" s="78"/>
      <c r="C4" s="79"/>
      <c r="D4" s="79" t="s">
        <v>38</v>
      </c>
      <c r="E4" s="79"/>
      <c r="F4" s="79"/>
      <c r="G4" s="79" t="s">
        <v>0</v>
      </c>
      <c r="H4" s="80"/>
      <c r="I4" s="81"/>
      <c r="J4"/>
      <c r="M4" s="87" t="s">
        <v>39</v>
      </c>
      <c r="N4" s="88"/>
      <c r="O4" s="88"/>
      <c r="P4" s="88"/>
      <c r="Q4" s="88"/>
      <c r="R4" s="89"/>
    </row>
    <row r="5" spans="1:19" ht="33" customHeight="1" thickBot="1">
      <c r="A5" s="57">
        <v>0</v>
      </c>
      <c r="B5" s="58"/>
      <c r="C5" s="59"/>
      <c r="D5" s="60">
        <v>20</v>
      </c>
      <c r="E5" s="60"/>
      <c r="F5" s="60"/>
      <c r="G5" s="61" t="s">
        <v>14</v>
      </c>
      <c r="H5" s="62"/>
      <c r="I5" s="63"/>
      <c r="J5" s="52"/>
      <c r="K5" s="51"/>
      <c r="M5" s="84">
        <f>A10+J10</f>
        <v>3795</v>
      </c>
      <c r="N5" s="85"/>
      <c r="O5" s="85"/>
      <c r="P5" s="85"/>
      <c r="Q5" s="85"/>
      <c r="R5" s="86"/>
    </row>
    <row r="6" spans="1:19" ht="17.100000000000001" customHeight="1">
      <c r="A6" s="67"/>
      <c r="B6" s="67"/>
      <c r="C6" s="67"/>
      <c r="D6" s="67"/>
      <c r="E6" s="67"/>
      <c r="F6" s="67"/>
      <c r="G6" s="68"/>
      <c r="H6" s="68"/>
      <c r="I6" s="68"/>
      <c r="J6" s="68"/>
    </row>
    <row r="7" spans="1:19" ht="17.100000000000001" customHeight="1" thickBot="1">
      <c r="A7" s="50" t="s">
        <v>35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9" s="9" customFormat="1" ht="17.100000000000001" customHeight="1">
      <c r="A8" s="82" t="s">
        <v>34</v>
      </c>
      <c r="B8" s="74"/>
      <c r="C8" s="74"/>
      <c r="D8" s="53"/>
      <c r="E8" s="53"/>
      <c r="F8" s="53"/>
      <c r="G8" s="53"/>
      <c r="H8" s="53"/>
      <c r="I8" s="53"/>
      <c r="J8" s="72" t="s">
        <v>42</v>
      </c>
      <c r="K8" s="73"/>
      <c r="L8" s="74"/>
      <c r="M8" s="54"/>
      <c r="N8" s="54"/>
      <c r="O8" s="54"/>
      <c r="P8" s="54"/>
      <c r="Q8" s="54"/>
      <c r="R8" s="55"/>
    </row>
    <row r="9" spans="1:19" s="9" customFormat="1" ht="17.100000000000001" customHeight="1">
      <c r="A9" s="75"/>
      <c r="B9" s="76"/>
      <c r="C9" s="83"/>
      <c r="D9" s="91" t="s">
        <v>4</v>
      </c>
      <c r="E9" s="91"/>
      <c r="F9" s="91" t="s">
        <v>5</v>
      </c>
      <c r="G9" s="91"/>
      <c r="H9" s="91" t="s">
        <v>8</v>
      </c>
      <c r="I9" s="92"/>
      <c r="J9" s="75"/>
      <c r="K9" s="76"/>
      <c r="L9" s="76"/>
      <c r="M9" s="91" t="s">
        <v>6</v>
      </c>
      <c r="N9" s="91"/>
      <c r="O9" s="91" t="s">
        <v>7</v>
      </c>
      <c r="P9" s="91"/>
      <c r="Q9" s="91" t="s">
        <v>9</v>
      </c>
      <c r="R9" s="109"/>
    </row>
    <row r="10" spans="1:19" s="9" customFormat="1" ht="33" customHeight="1" thickBot="1">
      <c r="A10" s="69">
        <f>SUM(D10:I10)</f>
        <v>2255</v>
      </c>
      <c r="B10" s="70"/>
      <c r="C10" s="70"/>
      <c r="D10" s="70">
        <f>IF(D5=D19,E19,IF(D5=D20,E20,IF(D5=D21,E21,IF(D5=D22,E22,IF(D5=D23,E23,IF(D5=D24,E24,IF(D5=D25,E25,IF(D5=D26,E26,IF(D5=D27,E27,"ERROR")))))))))</f>
        <v>2050</v>
      </c>
      <c r="E10" s="70"/>
      <c r="F10" s="70">
        <f>IF(G5="一般用",IF(A5&lt;M19,0,IF(A5&lt;=O19,A5*P19,IF(A5&lt;=O20,O19*P19+(A5-O19)*P20,IF(A5&lt;=O21,O19*P19+(O20-O19)*P20+(A5-O20)*P21,IF(A5&lt;=O22,O19*P19+(O20-O19)*P20+(O21-O20)*P21+(A5-O21)*P22,IF(A5&gt;=M23,O19*P19+(O20-O19)*P20+(O21-O20)*P21+(O22-O21)*P22+(A5-O22)*P23)))))),IF(G5="臨時用",A5*P24,"ERROR"))</f>
        <v>0</v>
      </c>
      <c r="G10" s="70"/>
      <c r="H10" s="70">
        <f>ROUNDDOWN((D10+F10)*0.1,0)</f>
        <v>205</v>
      </c>
      <c r="I10" s="90"/>
      <c r="J10" s="69">
        <f>SUM(M10:R10)</f>
        <v>1540</v>
      </c>
      <c r="K10" s="70"/>
      <c r="L10" s="70"/>
      <c r="M10" s="70">
        <f>E34</f>
        <v>1400</v>
      </c>
      <c r="N10" s="70"/>
      <c r="O10" s="70">
        <f>IF(A5&lt;I34,0,IF(A5&lt;=K34,(A5-D34)*L34,IF(A5&lt;=K35,(K34-D34)*L34+(A5-K34)*L35,IF(A5&lt;=K36,(K34-D34)*L34+(K35-K34)*L35+(A5-K35)*L36,IF(A5&lt;=K37,(K34-D34)*L34+(K35-K34)*L35+(K36-K35)*L36+(A5-K36)*L37,IF(A5&gt;=I38,(K34-D34)*L34+(K35-K34)*L35+(K36-K35)*L36+(K37-K36)*L37+(A5-K37)*L38))))))</f>
        <v>0</v>
      </c>
      <c r="P10" s="70"/>
      <c r="Q10" s="70">
        <f>ROUNDDOWN((M10+O10)*0.1,0)</f>
        <v>140</v>
      </c>
      <c r="R10" s="71"/>
    </row>
    <row r="11" spans="1:19" s="9" customFormat="1" ht="16.5" customHeight="1">
      <c r="A11" s="9" t="s">
        <v>45</v>
      </c>
      <c r="Q11" s="1"/>
      <c r="R11" s="1"/>
    </row>
    <row r="12" spans="1:19" s="9" customFormat="1" ht="17.100000000000001" customHeight="1">
      <c r="M12" s="1"/>
      <c r="N12" s="1"/>
      <c r="O12" s="1"/>
      <c r="P12" s="1"/>
      <c r="Q12" s="1"/>
      <c r="R12" s="1"/>
    </row>
    <row r="13" spans="1:19" s="9" customFormat="1" ht="20.100000000000001" customHeight="1">
      <c r="A13" s="35" t="s">
        <v>40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1"/>
      <c r="N13" s="11"/>
      <c r="O13" s="11"/>
      <c r="P13" s="11"/>
      <c r="Q13" s="11"/>
      <c r="R13" s="12"/>
    </row>
    <row r="14" spans="1:19" s="9" customFormat="1" ht="8.1" customHeight="1">
      <c r="A14" s="13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5"/>
      <c r="N14" s="15"/>
      <c r="O14" s="15"/>
      <c r="P14" s="15"/>
      <c r="Q14" s="15"/>
      <c r="R14" s="16"/>
      <c r="S14" s="17"/>
    </row>
    <row r="15" spans="1:19" s="9" customFormat="1" ht="16.5" customHeight="1">
      <c r="A15" s="17"/>
      <c r="B15" s="32" t="s">
        <v>25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1"/>
      <c r="N15" s="1"/>
      <c r="O15" s="1"/>
      <c r="P15" s="1"/>
      <c r="Q15" s="1"/>
      <c r="R15" s="19"/>
      <c r="S15" s="17"/>
    </row>
    <row r="16" spans="1:19" s="9" customFormat="1" ht="7.5" customHeight="1">
      <c r="A16" s="17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1"/>
      <c r="N16" s="1"/>
      <c r="O16" s="1"/>
      <c r="P16" s="1"/>
      <c r="Q16" s="1"/>
      <c r="R16" s="19"/>
      <c r="S16" s="17"/>
    </row>
    <row r="17" spans="1:19" ht="17.100000000000001" customHeight="1">
      <c r="A17" s="18"/>
      <c r="B17" s="36" t="s">
        <v>1</v>
      </c>
      <c r="I17" s="36" t="s">
        <v>19</v>
      </c>
      <c r="N17" s="2"/>
      <c r="R17" s="19"/>
      <c r="S17" s="18"/>
    </row>
    <row r="18" spans="1:19" ht="33" customHeight="1">
      <c r="A18" s="18"/>
      <c r="B18" s="64" t="s">
        <v>23</v>
      </c>
      <c r="C18" s="64"/>
      <c r="D18" s="64"/>
      <c r="E18" s="64" t="s">
        <v>18</v>
      </c>
      <c r="F18" s="64"/>
      <c r="G18" s="64"/>
      <c r="H18" s="20"/>
      <c r="I18" s="110" t="s">
        <v>33</v>
      </c>
      <c r="J18" s="110"/>
      <c r="K18" s="64"/>
      <c r="L18" s="64"/>
      <c r="M18" s="66" t="s">
        <v>12</v>
      </c>
      <c r="N18" s="66"/>
      <c r="O18" s="66"/>
      <c r="P18" s="64" t="s">
        <v>11</v>
      </c>
      <c r="Q18" s="64"/>
      <c r="R18" s="19"/>
      <c r="S18" s="18"/>
    </row>
    <row r="19" spans="1:19" ht="17.100000000000001" customHeight="1">
      <c r="A19" s="18"/>
      <c r="B19" s="47"/>
      <c r="C19" s="46"/>
      <c r="D19" s="23">
        <v>13</v>
      </c>
      <c r="E19" s="65">
        <v>980</v>
      </c>
      <c r="F19" s="65"/>
      <c r="G19" s="65"/>
      <c r="H19" s="21"/>
      <c r="I19" s="93" t="s">
        <v>13</v>
      </c>
      <c r="J19" s="94"/>
      <c r="K19" s="93" t="s">
        <v>14</v>
      </c>
      <c r="L19" s="94"/>
      <c r="M19" s="22">
        <v>1</v>
      </c>
      <c r="N19" s="3" t="s">
        <v>3</v>
      </c>
      <c r="O19" s="23">
        <v>10</v>
      </c>
      <c r="P19" s="65">
        <v>75</v>
      </c>
      <c r="Q19" s="65"/>
      <c r="R19" s="19"/>
      <c r="S19" s="18"/>
    </row>
    <row r="20" spans="1:19" ht="17.100000000000001" customHeight="1">
      <c r="A20" s="18"/>
      <c r="B20" s="47"/>
      <c r="C20" s="46"/>
      <c r="D20" s="23">
        <v>20</v>
      </c>
      <c r="E20" s="65">
        <v>2050</v>
      </c>
      <c r="F20" s="65"/>
      <c r="G20" s="65"/>
      <c r="H20" s="21"/>
      <c r="I20" s="95"/>
      <c r="J20" s="96"/>
      <c r="K20" s="95"/>
      <c r="L20" s="96"/>
      <c r="M20" s="22">
        <v>11</v>
      </c>
      <c r="N20" s="3" t="s">
        <v>2</v>
      </c>
      <c r="O20" s="23">
        <v>20</v>
      </c>
      <c r="P20" s="65">
        <v>130</v>
      </c>
      <c r="Q20" s="65"/>
      <c r="R20" s="19"/>
      <c r="S20" s="18"/>
    </row>
    <row r="21" spans="1:19" ht="17.100000000000001" customHeight="1">
      <c r="A21" s="18"/>
      <c r="B21" s="47"/>
      <c r="C21" s="46"/>
      <c r="D21" s="23">
        <v>25</v>
      </c>
      <c r="E21" s="65">
        <v>3000</v>
      </c>
      <c r="F21" s="65"/>
      <c r="G21" s="65"/>
      <c r="H21" s="21"/>
      <c r="I21" s="95"/>
      <c r="J21" s="96"/>
      <c r="K21" s="95"/>
      <c r="L21" s="96"/>
      <c r="M21" s="22">
        <v>21</v>
      </c>
      <c r="N21" s="3" t="s">
        <v>2</v>
      </c>
      <c r="O21" s="23">
        <v>50</v>
      </c>
      <c r="P21" s="65">
        <v>240</v>
      </c>
      <c r="Q21" s="65"/>
      <c r="R21" s="19"/>
      <c r="S21" s="18"/>
    </row>
    <row r="22" spans="1:19" ht="17.100000000000001" customHeight="1">
      <c r="A22" s="18"/>
      <c r="B22" s="47"/>
      <c r="C22" s="46"/>
      <c r="D22" s="23">
        <v>30</v>
      </c>
      <c r="E22" s="65">
        <v>4800</v>
      </c>
      <c r="F22" s="65"/>
      <c r="G22" s="65"/>
      <c r="H22" s="21"/>
      <c r="I22" s="95"/>
      <c r="J22" s="96"/>
      <c r="K22" s="95"/>
      <c r="L22" s="96"/>
      <c r="M22" s="22">
        <v>51</v>
      </c>
      <c r="N22" s="3" t="s">
        <v>2</v>
      </c>
      <c r="O22" s="23">
        <v>100</v>
      </c>
      <c r="P22" s="65">
        <v>290</v>
      </c>
      <c r="Q22" s="65"/>
      <c r="R22" s="19"/>
      <c r="S22" s="18"/>
    </row>
    <row r="23" spans="1:19" ht="17.100000000000001" customHeight="1">
      <c r="A23" s="18"/>
      <c r="B23" s="47"/>
      <c r="C23" s="46"/>
      <c r="D23" s="23">
        <v>40</v>
      </c>
      <c r="E23" s="65">
        <v>8000</v>
      </c>
      <c r="F23" s="65"/>
      <c r="G23" s="65"/>
      <c r="H23" s="21"/>
      <c r="I23" s="95"/>
      <c r="J23" s="96"/>
      <c r="K23" s="97"/>
      <c r="L23" s="98"/>
      <c r="M23" s="22">
        <v>101</v>
      </c>
      <c r="N23" s="3" t="s">
        <v>2</v>
      </c>
      <c r="O23" s="23"/>
      <c r="P23" s="65">
        <v>300</v>
      </c>
      <c r="Q23" s="65"/>
      <c r="R23" s="19"/>
      <c r="S23" s="18"/>
    </row>
    <row r="24" spans="1:19" ht="17.100000000000001" customHeight="1">
      <c r="A24" s="18"/>
      <c r="B24" s="47"/>
      <c r="C24" s="46"/>
      <c r="D24" s="23">
        <v>50</v>
      </c>
      <c r="E24" s="65">
        <v>16000</v>
      </c>
      <c r="F24" s="65"/>
      <c r="G24" s="65"/>
      <c r="H24" s="21"/>
      <c r="I24" s="97"/>
      <c r="J24" s="98"/>
      <c r="K24" s="99" t="s">
        <v>15</v>
      </c>
      <c r="L24" s="100"/>
      <c r="M24" s="100" t="s">
        <v>10</v>
      </c>
      <c r="N24" s="100"/>
      <c r="O24" s="100"/>
      <c r="P24" s="65">
        <v>500</v>
      </c>
      <c r="Q24" s="65"/>
      <c r="R24" s="19"/>
      <c r="S24" s="18"/>
    </row>
    <row r="25" spans="1:19" ht="17.100000000000001" customHeight="1">
      <c r="A25" s="18"/>
      <c r="B25" s="47"/>
      <c r="C25" s="46"/>
      <c r="D25" s="23">
        <v>75</v>
      </c>
      <c r="E25" s="65">
        <v>35000</v>
      </c>
      <c r="F25" s="65"/>
      <c r="G25" s="65"/>
      <c r="H25" s="21"/>
      <c r="I25" s="101" t="s">
        <v>16</v>
      </c>
      <c r="J25" s="101"/>
      <c r="K25" s="100"/>
      <c r="L25" s="100"/>
      <c r="M25" s="102" t="s">
        <v>17</v>
      </c>
      <c r="N25" s="103"/>
      <c r="O25" s="103"/>
      <c r="P25" s="103"/>
      <c r="Q25" s="104"/>
      <c r="R25" s="19"/>
      <c r="S25" s="18"/>
    </row>
    <row r="26" spans="1:19" ht="17.100000000000001" customHeight="1">
      <c r="A26" s="18"/>
      <c r="B26" s="47"/>
      <c r="C26" s="46"/>
      <c r="D26" s="23">
        <v>100</v>
      </c>
      <c r="E26" s="65">
        <v>85000</v>
      </c>
      <c r="F26" s="65"/>
      <c r="G26" s="65"/>
      <c r="H26" s="21"/>
      <c r="R26" s="19"/>
      <c r="S26" s="18"/>
    </row>
    <row r="27" spans="1:19" ht="17.100000000000001" customHeight="1">
      <c r="A27" s="18"/>
      <c r="B27" s="47"/>
      <c r="C27" s="46"/>
      <c r="D27" s="23">
        <v>150</v>
      </c>
      <c r="E27" s="65">
        <v>130000</v>
      </c>
      <c r="F27" s="65"/>
      <c r="G27" s="65"/>
      <c r="H27" s="21"/>
      <c r="R27" s="19"/>
    </row>
    <row r="28" spans="1:19" ht="8.1" customHeight="1">
      <c r="A28" s="24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6"/>
    </row>
    <row r="30" spans="1:19" ht="20.100000000000001" customHeight="1">
      <c r="A30" s="34" t="s">
        <v>43</v>
      </c>
      <c r="B30" s="27"/>
      <c r="C30" s="27"/>
      <c r="D30" s="27"/>
      <c r="E30" s="28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2"/>
    </row>
    <row r="31" spans="1:19" ht="8.1" customHeight="1">
      <c r="A31" s="29"/>
      <c r="B31" s="30"/>
      <c r="C31" s="30"/>
      <c r="D31" s="30"/>
      <c r="E31" s="31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6"/>
    </row>
    <row r="32" spans="1:19" ht="17.100000000000001" customHeight="1">
      <c r="A32" s="18"/>
      <c r="B32" s="38" t="s">
        <v>20</v>
      </c>
      <c r="C32" s="2"/>
      <c r="D32" s="2"/>
      <c r="E32" s="5"/>
      <c r="I32" s="37" t="s">
        <v>22</v>
      </c>
      <c r="J32" s="32"/>
      <c r="K32" s="32"/>
      <c r="L32" s="32"/>
      <c r="R32" s="19"/>
    </row>
    <row r="33" spans="1:18" ht="33" customHeight="1">
      <c r="A33" s="18"/>
      <c r="B33" s="66" t="s">
        <v>21</v>
      </c>
      <c r="C33" s="66"/>
      <c r="D33" s="66"/>
      <c r="E33" s="64" t="s">
        <v>24</v>
      </c>
      <c r="F33" s="66"/>
      <c r="G33" s="66"/>
      <c r="H33" s="2"/>
      <c r="I33" s="106" t="s">
        <v>21</v>
      </c>
      <c r="J33" s="107"/>
      <c r="K33" s="108"/>
      <c r="L33" s="64" t="s">
        <v>24</v>
      </c>
      <c r="M33" s="66"/>
      <c r="N33" s="66"/>
      <c r="R33" s="19"/>
    </row>
    <row r="34" spans="1:18" ht="17.100000000000001" customHeight="1">
      <c r="A34" s="18"/>
      <c r="B34" s="22">
        <v>0</v>
      </c>
      <c r="C34" s="6" t="s">
        <v>2</v>
      </c>
      <c r="D34" s="23">
        <v>10</v>
      </c>
      <c r="E34" s="65">
        <v>1400</v>
      </c>
      <c r="F34" s="65"/>
      <c r="G34" s="65"/>
      <c r="H34" s="33"/>
      <c r="I34" s="22">
        <v>11</v>
      </c>
      <c r="J34" s="6" t="s">
        <v>2</v>
      </c>
      <c r="K34" s="23">
        <v>20</v>
      </c>
      <c r="L34" s="65">
        <v>160</v>
      </c>
      <c r="M34" s="65"/>
      <c r="N34" s="65"/>
      <c r="R34" s="19"/>
    </row>
    <row r="35" spans="1:18" ht="17.100000000000001" customHeight="1">
      <c r="A35" s="17"/>
      <c r="B35" s="32"/>
      <c r="C35" s="32"/>
      <c r="D35" s="32"/>
      <c r="E35" s="32"/>
      <c r="F35" s="32"/>
      <c r="I35" s="22">
        <v>21</v>
      </c>
      <c r="J35" s="6" t="s">
        <v>2</v>
      </c>
      <c r="K35" s="23">
        <v>30</v>
      </c>
      <c r="L35" s="65">
        <v>170</v>
      </c>
      <c r="M35" s="65"/>
      <c r="N35" s="65"/>
      <c r="P35" s="48" t="s">
        <v>14</v>
      </c>
      <c r="R35" s="19"/>
    </row>
    <row r="36" spans="1:18" ht="17.100000000000001" customHeight="1">
      <c r="A36" s="17"/>
      <c r="B36" s="36" t="s">
        <v>26</v>
      </c>
      <c r="F36" s="32"/>
      <c r="I36" s="22">
        <v>31</v>
      </c>
      <c r="J36" s="6" t="s">
        <v>2</v>
      </c>
      <c r="K36" s="23">
        <v>50</v>
      </c>
      <c r="L36" s="65">
        <v>180</v>
      </c>
      <c r="M36" s="65"/>
      <c r="N36" s="65"/>
      <c r="P36" s="48" t="s">
        <v>15</v>
      </c>
      <c r="R36" s="19"/>
    </row>
    <row r="37" spans="1:18" ht="17.100000000000001" customHeight="1">
      <c r="A37" s="17"/>
      <c r="B37" s="56" t="s">
        <v>37</v>
      </c>
      <c r="C37" s="56"/>
      <c r="D37" s="56"/>
      <c r="E37" s="56"/>
      <c r="F37" s="56"/>
      <c r="G37" s="56"/>
      <c r="I37" s="22">
        <v>51</v>
      </c>
      <c r="J37" s="6" t="s">
        <v>2</v>
      </c>
      <c r="K37" s="23">
        <v>200</v>
      </c>
      <c r="L37" s="65">
        <v>190</v>
      </c>
      <c r="M37" s="65"/>
      <c r="N37" s="65"/>
      <c r="P37" s="48" t="s">
        <v>29</v>
      </c>
      <c r="R37" s="19"/>
    </row>
    <row r="38" spans="1:18" ht="17.100000000000001" customHeight="1">
      <c r="A38" s="18"/>
      <c r="B38" s="56"/>
      <c r="C38" s="56"/>
      <c r="D38" s="56"/>
      <c r="E38" s="56"/>
      <c r="F38" s="56"/>
      <c r="G38" s="56"/>
      <c r="I38" s="22">
        <v>201</v>
      </c>
      <c r="J38" s="6" t="s">
        <v>2</v>
      </c>
      <c r="K38" s="4"/>
      <c r="L38" s="65">
        <v>200</v>
      </c>
      <c r="M38" s="65"/>
      <c r="N38" s="65"/>
      <c r="P38" s="48" t="s">
        <v>30</v>
      </c>
      <c r="R38" s="19"/>
    </row>
    <row r="39" spans="1:18" ht="17.100000000000001" customHeight="1">
      <c r="A39" s="18"/>
      <c r="B39" s="56"/>
      <c r="C39" s="56"/>
      <c r="D39" s="56"/>
      <c r="E39" s="56"/>
      <c r="F39" s="56"/>
      <c r="G39" s="56"/>
      <c r="I39" s="42"/>
      <c r="J39" s="43"/>
      <c r="K39" s="44"/>
      <c r="L39" s="42"/>
      <c r="M39" s="42"/>
      <c r="N39" s="42"/>
      <c r="P39" s="48" t="s">
        <v>31</v>
      </c>
      <c r="R39" s="19"/>
    </row>
    <row r="40" spans="1:18" ht="17.100000000000001" customHeight="1">
      <c r="A40" s="18"/>
      <c r="B40" s="56"/>
      <c r="C40" s="56"/>
      <c r="D40" s="56"/>
      <c r="E40" s="56"/>
      <c r="F40" s="56"/>
      <c r="G40" s="56"/>
      <c r="I40" s="33"/>
      <c r="J40" s="45"/>
      <c r="K40" s="2"/>
      <c r="L40" s="33"/>
      <c r="M40" s="33"/>
      <c r="N40" s="33"/>
      <c r="P40" s="48" t="s">
        <v>32</v>
      </c>
      <c r="R40" s="19"/>
    </row>
    <row r="41" spans="1:18" ht="7.5" customHeight="1">
      <c r="A41" s="24"/>
      <c r="B41" s="25"/>
      <c r="C41" s="25"/>
      <c r="D41" s="25"/>
      <c r="E41" s="25"/>
      <c r="F41" s="25"/>
      <c r="G41" s="25"/>
      <c r="H41" s="25"/>
      <c r="I41" s="39"/>
      <c r="J41" s="40"/>
      <c r="K41" s="41"/>
      <c r="L41" s="39"/>
      <c r="M41" s="39"/>
      <c r="N41" s="39"/>
      <c r="O41" s="25"/>
      <c r="P41" s="49"/>
      <c r="Q41" s="25"/>
      <c r="R41" s="26"/>
    </row>
    <row r="42" spans="1:18" ht="17.100000000000001" customHeight="1">
      <c r="A42" s="1" t="s">
        <v>44</v>
      </c>
      <c r="I42" s="33"/>
      <c r="J42" s="45"/>
      <c r="K42" s="2"/>
      <c r="L42" s="33"/>
      <c r="M42" s="33"/>
      <c r="N42" s="33"/>
    </row>
    <row r="43" spans="1:18" ht="17.100000000000001" customHeight="1">
      <c r="A43" s="1" t="s">
        <v>36</v>
      </c>
      <c r="I43" s="33"/>
      <c r="J43" s="45"/>
      <c r="K43" s="2"/>
      <c r="L43" s="33"/>
      <c r="M43" s="33"/>
      <c r="N43" s="33"/>
    </row>
    <row r="44" spans="1:18" ht="8.1" customHeight="1"/>
    <row r="47" spans="1:18" ht="17.100000000000001" customHeight="1">
      <c r="B47" s="2"/>
      <c r="C47" s="2"/>
      <c r="D47" s="2"/>
      <c r="E47" s="5"/>
    </row>
    <row r="48" spans="1:18" ht="17.100000000000001" customHeight="1">
      <c r="B48" s="2"/>
      <c r="C48" s="2"/>
      <c r="D48" s="2"/>
      <c r="E48" s="5"/>
    </row>
    <row r="53" spans="2:12" s="32" customFormat="1" ht="17.100000000000001" customHeight="1">
      <c r="K53" s="1"/>
      <c r="L53" s="1"/>
    </row>
    <row r="54" spans="2:12" s="32" customFormat="1" ht="17.100000000000001" customHeight="1"/>
    <row r="55" spans="2:12" s="9" customFormat="1" ht="17.100000000000001" customHeight="1"/>
    <row r="57" spans="2:12" ht="17.100000000000001" customHeight="1">
      <c r="G57" s="9"/>
      <c r="H57" s="9"/>
      <c r="I57" s="9"/>
    </row>
    <row r="58" spans="2:12" ht="17.100000000000001" customHeight="1">
      <c r="G58" s="9"/>
      <c r="H58" s="9"/>
      <c r="I58" s="9"/>
    </row>
    <row r="59" spans="2:12" ht="17.100000000000001" customHeight="1">
      <c r="G59" s="9"/>
      <c r="H59" s="9"/>
      <c r="I59" s="9"/>
    </row>
    <row r="60" spans="2:12" ht="17.100000000000001" customHeight="1">
      <c r="G60" s="9"/>
      <c r="H60" s="9"/>
      <c r="I60" s="9"/>
    </row>
    <row r="61" spans="2:12" ht="17.100000000000001" customHeight="1">
      <c r="B61" s="7"/>
      <c r="C61" s="7"/>
      <c r="D61" s="7"/>
      <c r="E61" s="7"/>
      <c r="G61" s="9"/>
      <c r="H61" s="9"/>
      <c r="I61" s="9"/>
    </row>
    <row r="62" spans="2:12" ht="17.100000000000001" customHeight="1">
      <c r="G62" s="9"/>
      <c r="H62" s="9"/>
      <c r="I62" s="9"/>
    </row>
    <row r="63" spans="2:12" ht="17.100000000000001" customHeight="1">
      <c r="G63" s="9"/>
      <c r="H63" s="9"/>
      <c r="I63" s="9"/>
    </row>
    <row r="74" spans="2:4" ht="17.100000000000001" customHeight="1">
      <c r="B74" s="7"/>
      <c r="C74" s="7"/>
      <c r="D74" s="7"/>
    </row>
    <row r="75" spans="2:4" ht="17.100000000000001" customHeight="1">
      <c r="B75" s="7"/>
      <c r="C75" s="7"/>
      <c r="D75" s="7"/>
    </row>
    <row r="76" spans="2:4" ht="17.100000000000001" customHeight="1">
      <c r="B76" s="7"/>
      <c r="C76" s="7"/>
      <c r="D76" s="7"/>
    </row>
    <row r="77" spans="2:4" ht="17.100000000000001" customHeight="1">
      <c r="B77" s="7"/>
      <c r="C77" s="7"/>
      <c r="D77" s="7"/>
    </row>
    <row r="78" spans="2:4" ht="17.100000000000001" customHeight="1">
      <c r="B78" s="7"/>
      <c r="C78" s="7"/>
      <c r="D78" s="7"/>
    </row>
    <row r="79" spans="2:4" ht="17.100000000000001" customHeight="1">
      <c r="B79" s="7"/>
      <c r="C79" s="7"/>
      <c r="D79" s="7"/>
    </row>
    <row r="82" spans="7:8" ht="17.100000000000001" customHeight="1">
      <c r="G82" s="8"/>
      <c r="H82" s="8"/>
    </row>
    <row r="83" spans="7:8" ht="17.100000000000001" customHeight="1">
      <c r="G83" s="8"/>
      <c r="H83" s="8"/>
    </row>
  </sheetData>
  <sheetProtection algorithmName="SHA-512" hashValue="5D6yXuYlBKkH32pDAD4ildn2pW6tOo4OinYtKgv6pE3xapZ4fHsJbRgx3q7FRmAcnbPKLE+6FZ0+8qMTyhlOVw==" saltValue="JIrnHdQ4ddCJ4ZJ7eR7TWQ==" spinCount="100000" sheet="1" selectLockedCells="1"/>
  <mergeCells count="63">
    <mergeCell ref="E26:G26"/>
    <mergeCell ref="E27:G27"/>
    <mergeCell ref="A1:R1"/>
    <mergeCell ref="I33:K33"/>
    <mergeCell ref="M24:O24"/>
    <mergeCell ref="M18:O18"/>
    <mergeCell ref="D9:E9"/>
    <mergeCell ref="Q9:R9"/>
    <mergeCell ref="O9:P9"/>
    <mergeCell ref="M9:N9"/>
    <mergeCell ref="P18:Q18"/>
    <mergeCell ref="P19:Q19"/>
    <mergeCell ref="P20:Q20"/>
    <mergeCell ref="P21:Q21"/>
    <mergeCell ref="I18:L18"/>
    <mergeCell ref="P22:Q22"/>
    <mergeCell ref="K19:L23"/>
    <mergeCell ref="K24:L24"/>
    <mergeCell ref="I25:L25"/>
    <mergeCell ref="M25:Q25"/>
    <mergeCell ref="E23:G23"/>
    <mergeCell ref="E24:G24"/>
    <mergeCell ref="E25:G25"/>
    <mergeCell ref="P23:Q23"/>
    <mergeCell ref="P24:Q24"/>
    <mergeCell ref="L35:N35"/>
    <mergeCell ref="L36:N36"/>
    <mergeCell ref="L37:N37"/>
    <mergeCell ref="L38:N38"/>
    <mergeCell ref="L33:N33"/>
    <mergeCell ref="L34:N34"/>
    <mergeCell ref="M10:N10"/>
    <mergeCell ref="O10:P10"/>
    <mergeCell ref="Q10:R10"/>
    <mergeCell ref="J8:L9"/>
    <mergeCell ref="A4:C4"/>
    <mergeCell ref="D4:F4"/>
    <mergeCell ref="G4:I4"/>
    <mergeCell ref="A8:C9"/>
    <mergeCell ref="M5:R5"/>
    <mergeCell ref="M4:R4"/>
    <mergeCell ref="J10:L10"/>
    <mergeCell ref="D10:E10"/>
    <mergeCell ref="F10:G10"/>
    <mergeCell ref="H10:I10"/>
    <mergeCell ref="H9:I9"/>
    <mergeCell ref="F9:G9"/>
    <mergeCell ref="B37:G40"/>
    <mergeCell ref="A5:C5"/>
    <mergeCell ref="D5:F5"/>
    <mergeCell ref="G5:I5"/>
    <mergeCell ref="E18:G18"/>
    <mergeCell ref="E19:G19"/>
    <mergeCell ref="E20:G20"/>
    <mergeCell ref="E21:G21"/>
    <mergeCell ref="E22:G22"/>
    <mergeCell ref="B18:D18"/>
    <mergeCell ref="B33:D33"/>
    <mergeCell ref="A6:J6"/>
    <mergeCell ref="A10:C10"/>
    <mergeCell ref="E34:G34"/>
    <mergeCell ref="E33:G33"/>
    <mergeCell ref="I19:J24"/>
  </mergeCells>
  <phoneticPr fontId="2"/>
  <conditionalFormatting sqref="A5:I5">
    <cfRule type="cellIs" dxfId="1" priority="2" operator="equal">
      <formula>" "</formula>
    </cfRule>
  </conditionalFormatting>
  <conditionalFormatting sqref="A5:C5">
    <cfRule type="containsBlanks" dxfId="0" priority="1">
      <formula>LEN(TRIM(A5))=0</formula>
    </cfRule>
  </conditionalFormatting>
  <dataValidations xWindow="458" yWindow="284" count="3">
    <dataValidation type="list" allowBlank="1" showInputMessage="1" showErrorMessage="1" sqref="D5:F5">
      <formula1>$D$19:$D$27</formula1>
    </dataValidation>
    <dataValidation type="list" allowBlank="1" showInputMessage="1" showErrorMessage="1" sqref="G5:I5">
      <formula1>$P$35:$P$36</formula1>
    </dataValidation>
    <dataValidation type="whole" operator="greaterThanOrEqual" allowBlank="1" showInputMessage="1" showErrorMessage="1" sqref="A5:C5">
      <formula1>0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Group Box 3">
              <controlPr defaultSize="0" autoFill="0" autoPict="0">
                <anchor moveWithCells="1">
                  <from>
                    <xdr:col>1</xdr:col>
                    <xdr:colOff>0</xdr:colOff>
                    <xdr:row>50</xdr:row>
                    <xdr:rowOff>0</xdr:rowOff>
                  </from>
                  <to>
                    <xdr:col>2</xdr:col>
                    <xdr:colOff>190500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5" name="Group Box 13">
              <controlPr defaultSize="0" autoFill="0" autoPict="0">
                <anchor moveWithCells="1">
                  <from>
                    <xdr:col>1</xdr:col>
                    <xdr:colOff>0</xdr:colOff>
                    <xdr:row>50</xdr:row>
                    <xdr:rowOff>0</xdr:rowOff>
                  </from>
                  <to>
                    <xdr:col>3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" name="Group Box 16">
              <controlPr defaultSize="0" autoFill="0" autoPict="0">
                <anchor moveWithCells="1">
                  <from>
                    <xdr:col>1</xdr:col>
                    <xdr:colOff>0</xdr:colOff>
                    <xdr:row>50</xdr:row>
                    <xdr:rowOff>0</xdr:rowOff>
                  </from>
                  <to>
                    <xdr:col>3</xdr:col>
                    <xdr:colOff>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7" name="Group Box 19">
              <controlPr defaultSize="0" autoFill="0" autoPict="0">
                <anchor moveWithCells="1">
                  <from>
                    <xdr:col>1</xdr:col>
                    <xdr:colOff>0</xdr:colOff>
                    <xdr:row>50</xdr:row>
                    <xdr:rowOff>0</xdr:rowOff>
                  </from>
                  <to>
                    <xdr:col>3</xdr:col>
                    <xdr:colOff>0</xdr:colOff>
                    <xdr:row>54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試算表</vt:lpstr>
      <vt:lpstr>試算表!Print_Area</vt:lpstr>
      <vt:lpstr>お知らせ表示欄</vt:lpstr>
      <vt:lpstr>水量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RYOCL07</dc:creator>
  <cp:lastModifiedBy>D22-SUIDO05</cp:lastModifiedBy>
  <cp:lastPrinted>2020-09-29T06:35:23Z</cp:lastPrinted>
  <dcterms:created xsi:type="dcterms:W3CDTF">2020-09-07T03:23:54Z</dcterms:created>
  <dcterms:modified xsi:type="dcterms:W3CDTF">2025-04-02T00:37:58Z</dcterms:modified>
</cp:coreProperties>
</file>