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水道事業所\庶務係\ホームページ関係\経営比較分析表\"/>
    </mc:Choice>
  </mc:AlternateContent>
  <workbookProtection workbookAlgorithmName="SHA-512" workbookHashValue="8kQ5km/CiItYI0XnVwiFq36t2RBeqU2CDzNnYHyqDbW+pLQL/42UPsCAjXMEGaNB9YQac7mQEPs1QMtmEJahAQ==" workbookSaltValue="dU6nWcaqkE7O/nTktq66/w==" workbookSpinCount="100000" lockStructure="1"/>
  <bookViews>
    <workbookView xWindow="0" yWindow="0" windowWidth="28800" windowHeight="1245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<sst xmlns="http://schemas.openxmlformats.org/spreadsheetml/2006/main" count="228" uniqueCount="114">
  <si>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</si>
  <si>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</si>
  <si>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</si>
  <si>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</si>
  <si>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</si>
  <si>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</si>
  <si>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</si>
  <si>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</si>
  <si>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</si>
  <si>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</si>
  <si>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</si>
  <si>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</si>
  <si>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</si>
  <si>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</si>
  <si>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</si>
  <si>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</si>
  <si>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</si>
  <si>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</si>
  <si>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</si>
  <si>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</si>
  <si>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</si>
  <si>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</si>
  <si>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</si>
  <si>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</si>
  <si>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</si>
  <si>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</si>
  <si>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</si>
  <si>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</si>
  <si>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</si>
  <si>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</si>
  <si>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</si>
  <si>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</si>
  <si>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</si>
  <si>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</si>
  <si>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</si>
  <si>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</si>
  <si>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</si>
  <si>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</si>
  <si>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</si>
  <si>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</si>
  <si>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</si>
  <si>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</si>
  <si>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</si>
  <si>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</si>
  <si>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</si>
  <si>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</si>
  <si>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</si>
  <si>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</si>
  <si>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</si>
  <si>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</si>
  <si>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</si>
  <si>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</si>
  <si>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</si>
  <si>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</si>
  <si>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</si>
  <si>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</si>
  <si>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</si>
  <si>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</si>
  <si>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</si>
  <si>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</si>
  <si>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</si>
  <si>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</si>
  <si>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</si>
  <si>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</si>
  <si>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</si>
  <si>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</si>
  <si>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</si>
  <si>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</si>
  <si>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</si>
  <si>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</si>
  <si>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</si>
  <si>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</si>
  <si>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</si>
  <si>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</si>
  <si>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</si>
  <si>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</si>
  <si>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</si>
  <si>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</si>
  <si>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</si>
  <si>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</si>
  <si>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</si>
  <si>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</si>
  <si>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</si>
  <si>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</si>
  <si>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</si>
  <si>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</si>
  <si>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</si>
  <si>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</si>
  <si>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</si>
  <si>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</si>
  <si>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</si>
  <si>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</si>
  <si>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</si>
  <si>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名取市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</si>
  <si>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</si>
  <si>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</si>
  <si>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</si>
  <si>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</si>
  <si>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</si>
  <si>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</si>
  <si>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</si>
  <si>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</si>
  <si>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</si>
  <si>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</si>
  <si>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</si>
  <si>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</si>
  <si>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</si>
  <si>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</si>
  <si>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</si>
  <si>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</si>
  <si>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</si>
  <si>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xml:space="preserve">①経常収支比率については、給水収益が横ばいだったのに対し、営業費用が増加となり低下したものであるが、類似団体よりも数値が上回っており健全な経営状況にあると言える。
②累積欠損金比率について、本市においては欠損金残高が無いため発生していない。
③流動比率は、流動負債（企業債等）の減少により上昇し、類似団体と比しても良好な数値である。
④企業債残高対給水収益比率は、類似団体と比して低い。新規の債務は発生しておらず、今後も減少が見込まれる。
</t>
    </r>
    <r>
      <rPr>
        <sz val="11"/>
        <rFont val="ＭＳ ゴシック"/>
        <family val="3"/>
        <charset val="128"/>
      </rPr>
      <t>⑤料金回収率については、給水原価の増（修繕費・受水費の増など）に伴い低下したものであるが、類似団体平均及び100％を上回り適切であると言える。</t>
    </r>
    <r>
      <rPr>
        <sz val="11"/>
        <color rgb="FFFF0000"/>
        <rFont val="ＭＳ ゴシック"/>
        <family val="3"/>
        <charset val="128"/>
      </rPr>
      <t xml:space="preserve">
</t>
    </r>
    <r>
      <rPr>
        <sz val="11"/>
        <rFont val="ＭＳ ゴシック"/>
        <family val="3"/>
        <charset val="128"/>
      </rPr>
      <t>⑥給水原価は、配水量の多くを受水で賄っていることから類似団体の平均より高くなっている。</t>
    </r>
    <r>
      <rPr>
        <sz val="11"/>
        <color rgb="FFFF0000"/>
        <rFont val="ＭＳ ゴシック"/>
        <family val="3"/>
        <charset val="128"/>
      </rPr>
      <t xml:space="preserve">
</t>
    </r>
    <r>
      <rPr>
        <sz val="11"/>
        <rFont val="ＭＳ ゴシック"/>
        <family val="3"/>
        <charset val="128"/>
      </rPr>
      <t>⑦施設利用率については、類似団体や全国の平均を大きく上回っており、稼動施設の規模や利用状況については適正であると見ている。</t>
    </r>
    <r>
      <rPr>
        <sz val="11"/>
        <color rgb="FFFF0000"/>
        <rFont val="ＭＳ ゴシック"/>
        <family val="3"/>
        <charset val="128"/>
      </rPr>
      <t xml:space="preserve">
</t>
    </r>
    <r>
      <rPr>
        <sz val="11"/>
        <rFont val="ＭＳ ゴシック"/>
        <family val="3"/>
        <charset val="128"/>
      </rPr>
      <t>⑧有収率については、類似団体より低い割合にある。令和元年度は、昨年度も実施してきた漏水防止対策等の取り組みにより、不明水が減少したことなどから有収率が上昇したものと捉えている。今後も引き続き、漏水調査や老朽配水管等の更新を行い、有収率向上の対策を講じていく。</t>
    </r>
    <rPh sb="13" eb="15">
      <t>キュウスイ</t>
    </rPh>
    <rPh sb="15" eb="17">
      <t>シュウエキ</t>
    </rPh>
    <rPh sb="18" eb="19">
      <t>ヨコ</t>
    </rPh>
    <rPh sb="26" eb="27">
      <t>タイ</t>
    </rPh>
    <rPh sb="29" eb="33">
      <t>エイギョウヒヨウ</t>
    </rPh>
    <rPh sb="34" eb="36">
      <t>ゾウカ</t>
    </rPh>
    <rPh sb="39" eb="41">
      <t>テイカ</t>
    </rPh>
    <rPh sb="77" eb="78">
      <t>イ</t>
    </rPh>
    <rPh sb="102" eb="105">
      <t>ケッソンキン</t>
    </rPh>
    <rPh sb="105" eb="107">
      <t>ザンダカ</t>
    </rPh>
    <rPh sb="108" eb="109">
      <t>ナ</t>
    </rPh>
    <rPh sb="128" eb="130">
      <t>リュウドウ</t>
    </rPh>
    <rPh sb="130" eb="132">
      <t>フサイ</t>
    </rPh>
    <rPh sb="133" eb="136">
      <t>キギョウサイ</t>
    </rPh>
    <rPh sb="136" eb="137">
      <t>トウ</t>
    </rPh>
    <rPh sb="139" eb="141">
      <t>ゲンショウ</t>
    </rPh>
    <rPh sb="144" eb="146">
      <t>ジョウショウ</t>
    </rPh>
    <rPh sb="148" eb="150">
      <t>ルイジ</t>
    </rPh>
    <rPh sb="150" eb="152">
      <t>ダンタイ</t>
    </rPh>
    <rPh sb="153" eb="154">
      <t>ヒ</t>
    </rPh>
    <rPh sb="157" eb="159">
      <t>リョウコウ</t>
    </rPh>
    <rPh sb="160" eb="162">
      <t>スウチ</t>
    </rPh>
    <rPh sb="232" eb="234">
      <t>キュウスイ</t>
    </rPh>
    <rPh sb="234" eb="236">
      <t>ゲンカ</t>
    </rPh>
    <rPh sb="237" eb="238">
      <t>ゾウ</t>
    </rPh>
    <rPh sb="239" eb="242">
      <t>シュウゼンヒ</t>
    </rPh>
    <rPh sb="247" eb="248">
      <t>ゾウ</t>
    </rPh>
    <rPh sb="254" eb="256">
      <t>テイカ</t>
    </rPh>
    <rPh sb="287" eb="288">
      <t>イ</t>
    </rPh>
    <rPh sb="422" eb="424">
      <t>レイワ</t>
    </rPh>
    <rPh sb="424" eb="425">
      <t>モト</t>
    </rPh>
    <rPh sb="443" eb="445">
      <t>タイサク</t>
    </rPh>
    <rPh sb="445" eb="446">
      <t>トウ</t>
    </rPh>
    <rPh sb="447" eb="448">
      <t>ト</t>
    </rPh>
    <rPh sb="449" eb="450">
      <t>ク</t>
    </rPh>
    <rPh sb="455" eb="458">
      <t>フメイスイ</t>
    </rPh>
    <rPh sb="459" eb="461">
      <t>ゲンショウ</t>
    </rPh>
    <rPh sb="469" eb="472">
      <t>ユウシュウリツ</t>
    </rPh>
    <rPh sb="473" eb="475">
      <t>ジョウショウ</t>
    </rPh>
    <rPh sb="480" eb="481">
      <t>トラ</t>
    </rPh>
    <rPh sb="486" eb="488">
      <t>コンゴ</t>
    </rPh>
    <rPh sb="489" eb="490">
      <t>ヒ</t>
    </rPh>
    <rPh sb="491" eb="492">
      <t>ツヅ</t>
    </rPh>
    <rPh sb="494" eb="496">
      <t>ロウスイ</t>
    </rPh>
    <rPh sb="496" eb="498">
      <t>チョウサ</t>
    </rPh>
    <rPh sb="499" eb="501">
      <t>ロウキュウ</t>
    </rPh>
    <rPh sb="501" eb="504">
      <t>ハイスイカン</t>
    </rPh>
    <rPh sb="504" eb="505">
      <t>トウ</t>
    </rPh>
    <rPh sb="506" eb="508">
      <t>コウシン</t>
    </rPh>
    <rPh sb="509" eb="510">
      <t>オコナ</t>
    </rPh>
    <rPh sb="512" eb="514">
      <t>ユウシュウ</t>
    </rPh>
    <rPh sb="514" eb="515">
      <t>リツ</t>
    </rPh>
    <rPh sb="515" eb="517">
      <t>コウジョウ</t>
    </rPh>
    <rPh sb="518" eb="520">
      <t>タイサク</t>
    </rPh>
    <rPh sb="521" eb="522">
      <t>コウ</t>
    </rPh>
    <phoneticPr fontId="4"/>
  </si>
  <si>
    <r>
      <t xml:space="preserve">①有形固定資産減価償却率については、上昇しており施設の老朽化が進んでいる状況にある。今後も引き続き、施設状況を的確に把握した上で、日常的な修繕等による延命化を図りつつ、「アセットマネジメント」における更新需要に基づき、計画的に更新を行っていく。
②管路経年化率については、類似団体平均よりも下回っており、毎年継続して配水管更新事業を市内全域において計画的に行っている。ここ数年で上昇が見られるのは、昭和50年前後に布設された管路が耐用年数を迎えつつあること、それに対する更新が必要であることを示している。
</t>
    </r>
    <r>
      <rPr>
        <sz val="11"/>
        <rFont val="ＭＳ ゴシック"/>
        <family val="3"/>
        <charset val="128"/>
      </rPr>
      <t>③管路更新率については、復興事業を進めつつ「アセットマネジメント」における更新需要に基づき、管路における重要度及び管路劣化調査結果などから更新の優先順位を設定し、これに基づいた計画的な更新を行っている。</t>
    </r>
    <rPh sb="18" eb="20">
      <t>ジョウショウ</t>
    </rPh>
    <rPh sb="42" eb="44">
      <t>コンゴ</t>
    </rPh>
    <rPh sb="45" eb="46">
      <t>ヒ</t>
    </rPh>
    <rPh sb="47" eb="48">
      <t>ツヅ</t>
    </rPh>
    <rPh sb="50" eb="52">
      <t>シセツ</t>
    </rPh>
    <rPh sb="52" eb="54">
      <t>ジョウキョウ</t>
    </rPh>
    <rPh sb="55" eb="57">
      <t>テキカク</t>
    </rPh>
    <rPh sb="58" eb="60">
      <t>ハアク</t>
    </rPh>
    <rPh sb="62" eb="63">
      <t>ウエ</t>
    </rPh>
    <rPh sb="65" eb="68">
      <t>ニチジョウテキ</t>
    </rPh>
    <rPh sb="69" eb="71">
      <t>シュウゼン</t>
    </rPh>
    <rPh sb="71" eb="72">
      <t>トウ</t>
    </rPh>
    <rPh sb="75" eb="77">
      <t>エンメイ</t>
    </rPh>
    <rPh sb="77" eb="78">
      <t>バ</t>
    </rPh>
    <rPh sb="79" eb="80">
      <t>ハカ</t>
    </rPh>
    <rPh sb="109" eb="112">
      <t>ケイカクテキ</t>
    </rPh>
    <rPh sb="113" eb="115">
      <t>コウシン</t>
    </rPh>
    <rPh sb="116" eb="117">
      <t>オコナ</t>
    </rPh>
    <rPh sb="258" eb="259">
      <t>リツ</t>
    </rPh>
    <rPh sb="290" eb="292">
      <t>コウシン</t>
    </rPh>
    <rPh sb="292" eb="294">
      <t>ジュヨウ</t>
    </rPh>
    <rPh sb="295" eb="296">
      <t>モト</t>
    </rPh>
    <rPh sb="299" eb="301">
      <t>カンロ</t>
    </rPh>
    <rPh sb="305" eb="308">
      <t>ジュウヨウド</t>
    </rPh>
    <rPh sb="308" eb="309">
      <t>オヨ</t>
    </rPh>
    <rPh sb="310" eb="312">
      <t>カンロ</t>
    </rPh>
    <rPh sb="312" eb="314">
      <t>レッカ</t>
    </rPh>
    <rPh sb="314" eb="316">
      <t>チョウサ</t>
    </rPh>
    <rPh sb="316" eb="318">
      <t>ケッカ</t>
    </rPh>
    <rPh sb="322" eb="324">
      <t>コウシン</t>
    </rPh>
    <rPh sb="325" eb="327">
      <t>ユウセン</t>
    </rPh>
    <rPh sb="327" eb="329">
      <t>ジュンイ</t>
    </rPh>
    <rPh sb="330" eb="332">
      <t>セッテイ</t>
    </rPh>
    <rPh sb="337" eb="338">
      <t>モト</t>
    </rPh>
    <rPh sb="341" eb="344">
      <t>ケイカクテキ</t>
    </rPh>
    <rPh sb="345" eb="347">
      <t>コウシン</t>
    </rPh>
    <rPh sb="348" eb="349">
      <t>オコナ</t>
    </rPh>
    <phoneticPr fontId="4"/>
  </si>
  <si>
    <t>　国平均値、類似団体平均値と比しても、全体的に各種指標を通して健全な経営状況にあると言える。
　安全・強靭・持続可能な水道の実現に向けて、今後更に老朽化が進む施設更新の財源確保のため、経営の効率性向上を目指すと共に、限られた財源の中で計画的な更新を行うことが必要である。策定済の「新水道ビジョン」及び「アセットマネジメント」等に基づき、計画的な経営と施設更新を進めているところである。</t>
    <rPh sb="48" eb="50">
      <t>アンゼン</t>
    </rPh>
    <rPh sb="51" eb="53">
      <t>キョウジン</t>
    </rPh>
    <rPh sb="54" eb="56">
      <t>ジゾク</t>
    </rPh>
    <rPh sb="56" eb="58">
      <t>カノウ</t>
    </rPh>
    <rPh sb="59" eb="61">
      <t>スイドウ</t>
    </rPh>
    <rPh sb="62" eb="64">
      <t>ジツゲン</t>
    </rPh>
    <rPh sb="65" eb="66">
      <t>ム</t>
    </rPh>
    <rPh sb="148" eb="149">
      <t>オヨ</t>
    </rPh>
    <rPh sb="162" eb="163">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</si>
</sst>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0.05</c:v>
                </c:pt>
                <c:pt idx="1">
                  <c:v>1.17</c:v>
                </c:pt>
                <c:pt idx="2">
                  <c:v>0.01</c:v>
                </c:pt>
                <c:pt idx="3">
                  <c:v>0.36</c:v>
                </c:pt>
                <c:pt idx="4">
                  <c:v>2.0099999999999998</c:v>
                </c:pt>
              </c:numCache>
            </c:numRef>
          </c:val>
          <c:extLst xmlns:c16r2="http://schemas.microsoft.com/office/drawing/2015/06/chart">
            <c:ext xmlns:c16="http://schemas.microsoft.com/office/drawing/2014/chart" uri="{C3380CC4-5D6E-409C-BE32-E72D297353CC}">
              <c16:uniqueId val="{00000000-182B-4573-BBA1-0231A017E14E}"/>
            </c:ext>
          </c:extLst>
        </c:ser>
        <c:dLbls>
          <c:showLegendKey val="0"/>
          <c:showVal val="0"/>
          <c:showCatName val="0"/>
          <c:showSerName val="0"/>
          <c:showPercent val="0"/>
          <c:showBubbleSize val="0"/>
        </c:dLbls>
        <c:gapWidth val="150"/>
        <c:axId val="429744776"/>
        <c:axId val="429740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xmlns:c16r2="http://schemas.microsoft.com/office/drawing/2015/06/chart">
            <c:ext xmlns:c16="http://schemas.microsoft.com/office/drawing/2014/chart" uri="{C3380CC4-5D6E-409C-BE32-E72D297353CC}">
              <c16:uniqueId val="{00000001-182B-4573-BBA1-0231A017E14E}"/>
            </c:ext>
          </c:extLst>
        </c:ser>
        <c:dLbls>
          <c:showLegendKey val="0"/>
          <c:showVal val="0"/>
          <c:showCatName val="0"/>
          <c:showSerName val="0"/>
          <c:showPercent val="0"/>
          <c:showBubbleSize val="0"/>
        </c:dLbls>
        <c:marker val="1"/>
        <c:smooth val="0"/>
        <c:axId val="429744776"/>
        <c:axId val="429740856"/>
      </c:lineChart>
      <c:dateAx>
        <c:axId val="429744776"/>
        <c:scaling>
          <c:orientation val="minMax"/>
        </c:scaling>
        <c:delete val="1"/>
        <c:axPos val="b"/>
        <c:numFmt formatCode="&quot;H&quot;yy" sourceLinked="1"/>
        <c:majorTickMark val="none"/>
        <c:minorTickMark val="none"/>
        <c:tickLblPos val="none"/>
        <c:crossAx val="429740856"/>
        <c:crosses val="autoZero"/>
        <c:auto val="1"/>
        <c:lblOffset val="100"/>
        <c:baseTimeUnit val="years"/>
      </c:dateAx>
      <c:valAx>
        <c:axId val="42974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74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68.599999999999994</c:v>
                </c:pt>
                <c:pt idx="1">
                  <c:v>68.08</c:v>
                </c:pt>
                <c:pt idx="2">
                  <c:v>70.650000000000006</c:v>
                </c:pt>
                <c:pt idx="3">
                  <c:v>70.760000000000005</c:v>
                </c:pt>
                <c:pt idx="4">
                  <c:v>68.28</c:v>
                </c:pt>
              </c:numCache>
            </c:numRef>
          </c:val>
          <c:extLst xmlns:c16r2="http://schemas.microsoft.com/office/drawing/2015/06/chart">
            <c:ext xmlns:c16="http://schemas.microsoft.com/office/drawing/2014/chart" uri="{C3380CC4-5D6E-409C-BE32-E72D297353CC}">
              <c16:uniqueId val="{00000000-1388-436B-9DE2-FFBC222FDAC7}"/>
            </c:ext>
          </c:extLst>
        </c:ser>
        <c:dLbls>
          <c:showLegendKey val="0"/>
          <c:showVal val="0"/>
          <c:showCatName val="0"/>
          <c:showSerName val="0"/>
          <c:showPercent val="0"/>
          <c:showBubbleSize val="0"/>
        </c:dLbls>
        <c:gapWidth val="150"/>
        <c:axId val="431583968"/>
        <c:axId val="431961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xmlns:c16r2="http://schemas.microsoft.com/office/drawing/2015/06/chart">
            <c:ext xmlns:c16="http://schemas.microsoft.com/office/drawing/2014/chart" uri="{C3380CC4-5D6E-409C-BE32-E72D297353CC}">
              <c16:uniqueId val="{00000001-1388-436B-9DE2-FFBC222FDAC7}"/>
            </c:ext>
          </c:extLst>
        </c:ser>
        <c:dLbls>
          <c:showLegendKey val="0"/>
          <c:showVal val="0"/>
          <c:showCatName val="0"/>
          <c:showSerName val="0"/>
          <c:showPercent val="0"/>
          <c:showBubbleSize val="0"/>
        </c:dLbls>
        <c:marker val="1"/>
        <c:smooth val="0"/>
        <c:axId val="431583968"/>
        <c:axId val="431961592"/>
      </c:lineChart>
      <c:dateAx>
        <c:axId val="431583968"/>
        <c:scaling>
          <c:orientation val="minMax"/>
        </c:scaling>
        <c:delete val="1"/>
        <c:axPos val="b"/>
        <c:numFmt formatCode="&quot;H&quot;yy" sourceLinked="1"/>
        <c:majorTickMark val="none"/>
        <c:minorTickMark val="none"/>
        <c:tickLblPos val="none"/>
        <c:crossAx val="431961592"/>
        <c:crosses val="autoZero"/>
        <c:auto val="1"/>
        <c:lblOffset val="100"/>
        <c:baseTimeUnit val="years"/>
      </c:dateAx>
      <c:valAx>
        <c:axId val="43196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58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85.12</c:v>
                </c:pt>
                <c:pt idx="1">
                  <c:v>86.72</c:v>
                </c:pt>
                <c:pt idx="2">
                  <c:v>84.37</c:v>
                </c:pt>
                <c:pt idx="3">
                  <c:v>84.15</c:v>
                </c:pt>
                <c:pt idx="4">
                  <c:v>86.78</c:v>
                </c:pt>
              </c:numCache>
            </c:numRef>
          </c:val>
          <c:extLst xmlns:c16r2="http://schemas.microsoft.com/office/drawing/2015/06/chart">
            <c:ext xmlns:c16="http://schemas.microsoft.com/office/drawing/2014/chart" uri="{C3380CC4-5D6E-409C-BE32-E72D297353CC}">
              <c16:uniqueId val="{00000000-1242-4286-B0CC-FF63DE799CDF}"/>
            </c:ext>
          </c:extLst>
        </c:ser>
        <c:dLbls>
          <c:showLegendKey val="0"/>
          <c:showVal val="0"/>
          <c:showCatName val="0"/>
          <c:showSerName val="0"/>
          <c:showPercent val="0"/>
          <c:showBubbleSize val="0"/>
        </c:dLbls>
        <c:gapWidth val="150"/>
        <c:axId val="431958848"/>
        <c:axId val="431962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xmlns:c16r2="http://schemas.microsoft.com/office/drawing/2015/06/chart">
            <c:ext xmlns:c16="http://schemas.microsoft.com/office/drawing/2014/chart" uri="{C3380CC4-5D6E-409C-BE32-E72D297353CC}">
              <c16:uniqueId val="{00000001-1242-4286-B0CC-FF63DE799CDF}"/>
            </c:ext>
          </c:extLst>
        </c:ser>
        <c:dLbls>
          <c:showLegendKey val="0"/>
          <c:showVal val="0"/>
          <c:showCatName val="0"/>
          <c:showSerName val="0"/>
          <c:showPercent val="0"/>
          <c:showBubbleSize val="0"/>
        </c:dLbls>
        <c:marker val="1"/>
        <c:smooth val="0"/>
        <c:axId val="431958848"/>
        <c:axId val="431962376"/>
      </c:lineChart>
      <c:dateAx>
        <c:axId val="431958848"/>
        <c:scaling>
          <c:orientation val="minMax"/>
        </c:scaling>
        <c:delete val="1"/>
        <c:axPos val="b"/>
        <c:numFmt formatCode="&quot;H&quot;yy" sourceLinked="1"/>
        <c:majorTickMark val="none"/>
        <c:minorTickMark val="none"/>
        <c:tickLblPos val="none"/>
        <c:crossAx val="431962376"/>
        <c:crosses val="autoZero"/>
        <c:auto val="1"/>
        <c:lblOffset val="100"/>
        <c:baseTimeUnit val="years"/>
      </c:dateAx>
      <c:valAx>
        <c:axId val="43196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95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132.26</c:v>
                </c:pt>
                <c:pt idx="1">
                  <c:v>141.16</c:v>
                </c:pt>
                <c:pt idx="2">
                  <c:v>134.47</c:v>
                </c:pt>
                <c:pt idx="3">
                  <c:v>135.5</c:v>
                </c:pt>
                <c:pt idx="4">
                  <c:v>126.29</c:v>
                </c:pt>
              </c:numCache>
            </c:numRef>
          </c:val>
          <c:extLst xmlns:c16r2="http://schemas.microsoft.com/office/drawing/2015/06/chart">
            <c:ext xmlns:c16="http://schemas.microsoft.com/office/drawing/2014/chart" uri="{C3380CC4-5D6E-409C-BE32-E72D297353CC}">
              <c16:uniqueId val="{00000000-8556-4662-8A93-CAD9C3AB2452}"/>
            </c:ext>
          </c:extLst>
        </c:ser>
        <c:dLbls>
          <c:showLegendKey val="0"/>
          <c:showVal val="0"/>
          <c:showCatName val="0"/>
          <c:showSerName val="0"/>
          <c:showPercent val="0"/>
          <c:showBubbleSize val="0"/>
        </c:dLbls>
        <c:gapWidth val="150"/>
        <c:axId val="429745952"/>
        <c:axId val="429743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xmlns:c16r2="http://schemas.microsoft.com/office/drawing/2015/06/chart">
            <c:ext xmlns:c16="http://schemas.microsoft.com/office/drawing/2014/chart" uri="{C3380CC4-5D6E-409C-BE32-E72D297353CC}">
              <c16:uniqueId val="{00000001-8556-4662-8A93-CAD9C3AB2452}"/>
            </c:ext>
          </c:extLst>
        </c:ser>
        <c:dLbls>
          <c:showLegendKey val="0"/>
          <c:showVal val="0"/>
          <c:showCatName val="0"/>
          <c:showSerName val="0"/>
          <c:showPercent val="0"/>
          <c:showBubbleSize val="0"/>
        </c:dLbls>
        <c:marker val="1"/>
        <c:smooth val="0"/>
        <c:axId val="429745952"/>
        <c:axId val="429743992"/>
      </c:lineChart>
      <c:dateAx>
        <c:axId val="429745952"/>
        <c:scaling>
          <c:orientation val="minMax"/>
        </c:scaling>
        <c:delete val="1"/>
        <c:axPos val="b"/>
        <c:numFmt formatCode="&quot;H&quot;yy" sourceLinked="1"/>
        <c:majorTickMark val="none"/>
        <c:minorTickMark val="none"/>
        <c:tickLblPos val="none"/>
        <c:crossAx val="429743992"/>
        <c:crosses val="autoZero"/>
        <c:auto val="1"/>
        <c:lblOffset val="100"/>
        <c:baseTimeUnit val="years"/>
      </c:dateAx>
      <c:valAx>
        <c:axId val="429743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974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49.9</c:v>
                </c:pt>
                <c:pt idx="1">
                  <c:v>49.86</c:v>
                </c:pt>
                <c:pt idx="2">
                  <c:v>50.69</c:v>
                </c:pt>
                <c:pt idx="3">
                  <c:v>51.81</c:v>
                </c:pt>
                <c:pt idx="4">
                  <c:v>51.89</c:v>
                </c:pt>
              </c:numCache>
            </c:numRef>
          </c:val>
          <c:extLst xmlns:c16r2="http://schemas.microsoft.com/office/drawing/2015/06/chart">
            <c:ext xmlns:c16="http://schemas.microsoft.com/office/drawing/2014/chart" uri="{C3380CC4-5D6E-409C-BE32-E72D297353CC}">
              <c16:uniqueId val="{00000000-FA8B-4C5E-AED8-D46BCF473A83}"/>
            </c:ext>
          </c:extLst>
        </c:ser>
        <c:dLbls>
          <c:showLegendKey val="0"/>
          <c:showVal val="0"/>
          <c:showCatName val="0"/>
          <c:showSerName val="0"/>
          <c:showPercent val="0"/>
          <c:showBubbleSize val="0"/>
        </c:dLbls>
        <c:gapWidth val="150"/>
        <c:axId val="429746344"/>
        <c:axId val="42974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xmlns:c16r2="http://schemas.microsoft.com/office/drawing/2015/06/chart">
            <c:ext xmlns:c16="http://schemas.microsoft.com/office/drawing/2014/chart" uri="{C3380CC4-5D6E-409C-BE32-E72D297353CC}">
              <c16:uniqueId val="{00000001-FA8B-4C5E-AED8-D46BCF473A83}"/>
            </c:ext>
          </c:extLst>
        </c:ser>
        <c:dLbls>
          <c:showLegendKey val="0"/>
          <c:showVal val="0"/>
          <c:showCatName val="0"/>
          <c:showSerName val="0"/>
          <c:showPercent val="0"/>
          <c:showBubbleSize val="0"/>
        </c:dLbls>
        <c:marker val="1"/>
        <c:smooth val="0"/>
        <c:axId val="429746344"/>
        <c:axId val="429742032"/>
      </c:lineChart>
      <c:dateAx>
        <c:axId val="429746344"/>
        <c:scaling>
          <c:orientation val="minMax"/>
        </c:scaling>
        <c:delete val="1"/>
        <c:axPos val="b"/>
        <c:numFmt formatCode="&quot;H&quot;yy" sourceLinked="1"/>
        <c:majorTickMark val="none"/>
        <c:minorTickMark val="none"/>
        <c:tickLblPos val="none"/>
        <c:crossAx val="429742032"/>
        <c:crosses val="autoZero"/>
        <c:auto val="1"/>
        <c:lblOffset val="100"/>
        <c:baseTimeUnit val="years"/>
      </c:dateAx>
      <c:valAx>
        <c:axId val="42974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74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6.36</c:v>
                </c:pt>
                <c:pt idx="1">
                  <c:v>7.11</c:v>
                </c:pt>
                <c:pt idx="2">
                  <c:v>7.09</c:v>
                </c:pt>
                <c:pt idx="3">
                  <c:v>8.66</c:v>
                </c:pt>
                <c:pt idx="4">
                  <c:v>9.83</c:v>
                </c:pt>
              </c:numCache>
            </c:numRef>
          </c:val>
          <c:extLst xmlns:c16r2="http://schemas.microsoft.com/office/drawing/2015/06/chart">
            <c:ext xmlns:c16="http://schemas.microsoft.com/office/drawing/2014/chart" uri="{C3380CC4-5D6E-409C-BE32-E72D297353CC}">
              <c16:uniqueId val="{00000000-0B35-4D40-B84E-06724C190E8E}"/>
            </c:ext>
          </c:extLst>
        </c:ser>
        <c:dLbls>
          <c:showLegendKey val="0"/>
          <c:showVal val="0"/>
          <c:showCatName val="0"/>
          <c:showSerName val="0"/>
          <c:showPercent val="0"/>
          <c:showBubbleSize val="0"/>
        </c:dLbls>
        <c:gapWidth val="150"/>
        <c:axId val="429738896"/>
        <c:axId val="42973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xmlns:c16r2="http://schemas.microsoft.com/office/drawing/2015/06/chart">
            <c:ext xmlns:c16="http://schemas.microsoft.com/office/drawing/2014/chart" uri="{C3380CC4-5D6E-409C-BE32-E72D297353CC}">
              <c16:uniqueId val="{00000001-0B35-4D40-B84E-06724C190E8E}"/>
            </c:ext>
          </c:extLst>
        </c:ser>
        <c:dLbls>
          <c:showLegendKey val="0"/>
          <c:showVal val="0"/>
          <c:showCatName val="0"/>
          <c:showSerName val="0"/>
          <c:showPercent val="0"/>
          <c:showBubbleSize val="0"/>
        </c:dLbls>
        <c:marker val="1"/>
        <c:smooth val="0"/>
        <c:axId val="429738896"/>
        <c:axId val="429739288"/>
      </c:lineChart>
      <c:dateAx>
        <c:axId val="429738896"/>
        <c:scaling>
          <c:orientation val="minMax"/>
        </c:scaling>
        <c:delete val="1"/>
        <c:axPos val="b"/>
        <c:numFmt formatCode="&quot;H&quot;yy" sourceLinked="1"/>
        <c:majorTickMark val="none"/>
        <c:minorTickMark val="none"/>
        <c:tickLblPos val="none"/>
        <c:crossAx val="429739288"/>
        <c:crosses val="autoZero"/>
        <c:auto val="1"/>
        <c:lblOffset val="100"/>
        <c:baseTimeUnit val="years"/>
      </c:dateAx>
      <c:valAx>
        <c:axId val="42973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73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A34-4B82-86A5-49A39BDA7E54}"/>
            </c:ext>
          </c:extLst>
        </c:ser>
        <c:dLbls>
          <c:showLegendKey val="0"/>
          <c:showVal val="0"/>
          <c:showCatName val="0"/>
          <c:showSerName val="0"/>
          <c:showPercent val="0"/>
          <c:showBubbleSize val="0"/>
        </c:dLbls>
        <c:gapWidth val="150"/>
        <c:axId val="429740464"/>
        <c:axId val="43158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xmlns:c16r2="http://schemas.microsoft.com/office/drawing/2015/06/chart">
            <c:ext xmlns:c16="http://schemas.microsoft.com/office/drawing/2014/chart" uri="{C3380CC4-5D6E-409C-BE32-E72D297353CC}">
              <c16:uniqueId val="{00000001-4A34-4B82-86A5-49A39BDA7E54}"/>
            </c:ext>
          </c:extLst>
        </c:ser>
        <c:dLbls>
          <c:showLegendKey val="0"/>
          <c:showVal val="0"/>
          <c:showCatName val="0"/>
          <c:showSerName val="0"/>
          <c:showPercent val="0"/>
          <c:showBubbleSize val="0"/>
        </c:dLbls>
        <c:marker val="1"/>
        <c:smooth val="0"/>
        <c:axId val="429740464"/>
        <c:axId val="431586320"/>
      </c:lineChart>
      <c:dateAx>
        <c:axId val="429740464"/>
        <c:scaling>
          <c:orientation val="minMax"/>
        </c:scaling>
        <c:delete val="1"/>
        <c:axPos val="b"/>
        <c:numFmt formatCode="&quot;H&quot;yy" sourceLinked="1"/>
        <c:majorTickMark val="none"/>
        <c:minorTickMark val="none"/>
        <c:tickLblPos val="none"/>
        <c:crossAx val="431586320"/>
        <c:crosses val="autoZero"/>
        <c:auto val="1"/>
        <c:lblOffset val="100"/>
        <c:baseTimeUnit val="years"/>
      </c:dateAx>
      <c:valAx>
        <c:axId val="431586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974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496.84</c:v>
                </c:pt>
                <c:pt idx="1">
                  <c:v>495.81</c:v>
                </c:pt>
                <c:pt idx="2">
                  <c:v>855.19</c:v>
                </c:pt>
                <c:pt idx="3">
                  <c:v>989.34</c:v>
                </c:pt>
                <c:pt idx="4">
                  <c:v>1324.63</c:v>
                </c:pt>
              </c:numCache>
            </c:numRef>
          </c:val>
          <c:extLst xmlns:c16r2="http://schemas.microsoft.com/office/drawing/2015/06/chart">
            <c:ext xmlns:c16="http://schemas.microsoft.com/office/drawing/2014/chart" uri="{C3380CC4-5D6E-409C-BE32-E72D297353CC}">
              <c16:uniqueId val="{00000000-2E87-474D-8ECB-FD9796210AA8}"/>
            </c:ext>
          </c:extLst>
        </c:ser>
        <c:dLbls>
          <c:showLegendKey val="0"/>
          <c:showVal val="0"/>
          <c:showCatName val="0"/>
          <c:showSerName val="0"/>
          <c:showPercent val="0"/>
          <c:showBubbleSize val="0"/>
        </c:dLbls>
        <c:gapWidth val="150"/>
        <c:axId val="431582400"/>
        <c:axId val="431584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xmlns:c16r2="http://schemas.microsoft.com/office/drawing/2015/06/chart">
            <c:ext xmlns:c16="http://schemas.microsoft.com/office/drawing/2014/chart" uri="{C3380CC4-5D6E-409C-BE32-E72D297353CC}">
              <c16:uniqueId val="{00000001-2E87-474D-8ECB-FD9796210AA8}"/>
            </c:ext>
          </c:extLst>
        </c:ser>
        <c:dLbls>
          <c:showLegendKey val="0"/>
          <c:showVal val="0"/>
          <c:showCatName val="0"/>
          <c:showSerName val="0"/>
          <c:showPercent val="0"/>
          <c:showBubbleSize val="0"/>
        </c:dLbls>
        <c:marker val="1"/>
        <c:smooth val="0"/>
        <c:axId val="431582400"/>
        <c:axId val="431584360"/>
      </c:lineChart>
      <c:dateAx>
        <c:axId val="431582400"/>
        <c:scaling>
          <c:orientation val="minMax"/>
        </c:scaling>
        <c:delete val="1"/>
        <c:axPos val="b"/>
        <c:numFmt formatCode="&quot;H&quot;yy" sourceLinked="1"/>
        <c:majorTickMark val="none"/>
        <c:minorTickMark val="none"/>
        <c:tickLblPos val="none"/>
        <c:crossAx val="431584360"/>
        <c:crosses val="autoZero"/>
        <c:auto val="1"/>
        <c:lblOffset val="100"/>
        <c:baseTimeUnit val="years"/>
      </c:dateAx>
      <c:valAx>
        <c:axId val="431584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158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51.26</c:v>
                </c:pt>
                <c:pt idx="1">
                  <c:v>37.71</c:v>
                </c:pt>
                <c:pt idx="2">
                  <c:v>26.96</c:v>
                </c:pt>
                <c:pt idx="3">
                  <c:v>16.43</c:v>
                </c:pt>
                <c:pt idx="4">
                  <c:v>10.47</c:v>
                </c:pt>
              </c:numCache>
            </c:numRef>
          </c:val>
          <c:extLst xmlns:c16r2="http://schemas.microsoft.com/office/drawing/2015/06/chart">
            <c:ext xmlns:c16="http://schemas.microsoft.com/office/drawing/2014/chart" uri="{C3380CC4-5D6E-409C-BE32-E72D297353CC}">
              <c16:uniqueId val="{00000000-CDC4-430D-8359-7959EB0331B5}"/>
            </c:ext>
          </c:extLst>
        </c:ser>
        <c:dLbls>
          <c:showLegendKey val="0"/>
          <c:showVal val="0"/>
          <c:showCatName val="0"/>
          <c:showSerName val="0"/>
          <c:showPercent val="0"/>
          <c:showBubbleSize val="0"/>
        </c:dLbls>
        <c:gapWidth val="150"/>
        <c:axId val="431586712"/>
        <c:axId val="43158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xmlns:c16r2="http://schemas.microsoft.com/office/drawing/2015/06/chart">
            <c:ext xmlns:c16="http://schemas.microsoft.com/office/drawing/2014/chart" uri="{C3380CC4-5D6E-409C-BE32-E72D297353CC}">
              <c16:uniqueId val="{00000001-CDC4-430D-8359-7959EB0331B5}"/>
            </c:ext>
          </c:extLst>
        </c:ser>
        <c:dLbls>
          <c:showLegendKey val="0"/>
          <c:showVal val="0"/>
          <c:showCatName val="0"/>
          <c:showSerName val="0"/>
          <c:showPercent val="0"/>
          <c:showBubbleSize val="0"/>
        </c:dLbls>
        <c:marker val="1"/>
        <c:smooth val="0"/>
        <c:axId val="431586712"/>
        <c:axId val="431581616"/>
      </c:lineChart>
      <c:dateAx>
        <c:axId val="431586712"/>
        <c:scaling>
          <c:orientation val="minMax"/>
        </c:scaling>
        <c:delete val="1"/>
        <c:axPos val="b"/>
        <c:numFmt formatCode="&quot;H&quot;yy" sourceLinked="1"/>
        <c:majorTickMark val="none"/>
        <c:minorTickMark val="none"/>
        <c:tickLblPos val="none"/>
        <c:crossAx val="431581616"/>
        <c:crosses val="autoZero"/>
        <c:auto val="1"/>
        <c:lblOffset val="100"/>
        <c:baseTimeUnit val="years"/>
      </c:dateAx>
      <c:valAx>
        <c:axId val="431581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158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129.07</c:v>
                </c:pt>
                <c:pt idx="1">
                  <c:v>133.30000000000001</c:v>
                </c:pt>
                <c:pt idx="2">
                  <c:v>128.44</c:v>
                </c:pt>
                <c:pt idx="3">
                  <c:v>131.21</c:v>
                </c:pt>
                <c:pt idx="4">
                  <c:v>121</c:v>
                </c:pt>
              </c:numCache>
            </c:numRef>
          </c:val>
          <c:extLst xmlns:c16r2="http://schemas.microsoft.com/office/drawing/2015/06/chart">
            <c:ext xmlns:c16="http://schemas.microsoft.com/office/drawing/2014/chart" uri="{C3380CC4-5D6E-409C-BE32-E72D297353CC}">
              <c16:uniqueId val="{00000000-60C4-4A04-8233-EF642F48FA81}"/>
            </c:ext>
          </c:extLst>
        </c:ser>
        <c:dLbls>
          <c:showLegendKey val="0"/>
          <c:showVal val="0"/>
          <c:showCatName val="0"/>
          <c:showSerName val="0"/>
          <c:showPercent val="0"/>
          <c:showBubbleSize val="0"/>
        </c:dLbls>
        <c:gapWidth val="150"/>
        <c:axId val="431585144"/>
        <c:axId val="43158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xmlns:c16r2="http://schemas.microsoft.com/office/drawing/2015/06/chart">
            <c:ext xmlns:c16="http://schemas.microsoft.com/office/drawing/2014/chart" uri="{C3380CC4-5D6E-409C-BE32-E72D297353CC}">
              <c16:uniqueId val="{00000001-60C4-4A04-8233-EF642F48FA81}"/>
            </c:ext>
          </c:extLst>
        </c:ser>
        <c:dLbls>
          <c:showLegendKey val="0"/>
          <c:showVal val="0"/>
          <c:showCatName val="0"/>
          <c:showSerName val="0"/>
          <c:showPercent val="0"/>
          <c:showBubbleSize val="0"/>
        </c:dLbls>
        <c:marker val="1"/>
        <c:smooth val="0"/>
        <c:axId val="431585144"/>
        <c:axId val="431587104"/>
      </c:lineChart>
      <c:dateAx>
        <c:axId val="431585144"/>
        <c:scaling>
          <c:orientation val="minMax"/>
        </c:scaling>
        <c:delete val="1"/>
        <c:axPos val="b"/>
        <c:numFmt formatCode="&quot;H&quot;yy" sourceLinked="1"/>
        <c:majorTickMark val="none"/>
        <c:minorTickMark val="none"/>
        <c:tickLblPos val="none"/>
        <c:crossAx val="431587104"/>
        <c:crosses val="autoZero"/>
        <c:auto val="1"/>
        <c:lblOffset val="100"/>
        <c:baseTimeUnit val="years"/>
      </c:dateAx>
      <c:valAx>
        <c:axId val="43158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58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206.21</c:v>
                </c:pt>
                <c:pt idx="1">
                  <c:v>199.44</c:v>
                </c:pt>
                <c:pt idx="2">
                  <c:v>200.06</c:v>
                </c:pt>
                <c:pt idx="3">
                  <c:v>195.73</c:v>
                </c:pt>
                <c:pt idx="4">
                  <c:v>212.82</c:v>
                </c:pt>
              </c:numCache>
            </c:numRef>
          </c:val>
          <c:extLst xmlns:c16r2="http://schemas.microsoft.com/office/drawing/2015/06/chart">
            <c:ext xmlns:c16="http://schemas.microsoft.com/office/drawing/2014/chart" uri="{C3380CC4-5D6E-409C-BE32-E72D297353CC}">
              <c16:uniqueId val="{00000000-76C6-44FF-A716-C7829E37C87A}"/>
            </c:ext>
          </c:extLst>
        </c:ser>
        <c:dLbls>
          <c:showLegendKey val="0"/>
          <c:showVal val="0"/>
          <c:showCatName val="0"/>
          <c:showSerName val="0"/>
          <c:showPercent val="0"/>
          <c:showBubbleSize val="0"/>
        </c:dLbls>
        <c:gapWidth val="150"/>
        <c:axId val="431580048"/>
        <c:axId val="43158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xmlns:c16r2="http://schemas.microsoft.com/office/drawing/2015/06/chart">
            <c:ext xmlns:c16="http://schemas.microsoft.com/office/drawing/2014/chart" uri="{C3380CC4-5D6E-409C-BE32-E72D297353CC}">
              <c16:uniqueId val="{00000001-76C6-44FF-A716-C7829E37C87A}"/>
            </c:ext>
          </c:extLst>
        </c:ser>
        <c:dLbls>
          <c:showLegendKey val="0"/>
          <c:showVal val="0"/>
          <c:showCatName val="0"/>
          <c:showSerName val="0"/>
          <c:showPercent val="0"/>
          <c:showBubbleSize val="0"/>
        </c:dLbls>
        <c:marker val="1"/>
        <c:smooth val="0"/>
        <c:axId val="431580048"/>
        <c:axId val="431580832"/>
      </c:lineChart>
      <c:dateAx>
        <c:axId val="431580048"/>
        <c:scaling>
          <c:orientation val="minMax"/>
        </c:scaling>
        <c:delete val="1"/>
        <c:axPos val="b"/>
        <c:numFmt formatCode="&quot;H&quot;yy" sourceLinked="1"/>
        <c:majorTickMark val="none"/>
        <c:minorTickMark val="none"/>
        <c:tickLblPos val="none"/>
        <c:crossAx val="431580832"/>
        <c:crosses val="autoZero"/>
        <c:auto val="1"/>
        <c:lblOffset val="100"/>
        <c:baseTimeUnit val="years"/>
      </c:dateAx>
      <c:valAx>
        <c:axId val="43158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58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宮城県　名取市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79197</v>
      </c>
      <c r="AM8" s="61"/>
      <c r="AN8" s="61"/>
      <c r="AO8" s="61"/>
      <c r="AP8" s="61"/>
      <c r="AQ8" s="61"/>
      <c r="AR8" s="61"/>
      <c r="AS8" s="61"/>
      <c r="AT8" s="52">
        <f>データ!$S$6</f>
        <v>98.17</v>
      </c>
      <c r="AU8" s="53"/>
      <c r="AV8" s="53"/>
      <c r="AW8" s="53"/>
      <c r="AX8" s="53"/>
      <c r="AY8" s="53"/>
      <c r="AZ8" s="53"/>
      <c r="BA8" s="53"/>
      <c r="BB8" s="54">
        <f>データ!$T$6</f>
        <v>806.73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96.99</v>
      </c>
      <c r="J10" s="53"/>
      <c r="K10" s="53"/>
      <c r="L10" s="53"/>
      <c r="M10" s="53"/>
      <c r="N10" s="53"/>
      <c r="O10" s="64"/>
      <c r="P10" s="54">
        <f>データ!$P$6</f>
        <v>99.7</v>
      </c>
      <c r="Q10" s="54"/>
      <c r="R10" s="54"/>
      <c r="S10" s="54"/>
      <c r="T10" s="54"/>
      <c r="U10" s="54"/>
      <c r="V10" s="54"/>
      <c r="W10" s="61">
        <f>データ!$Q$6</f>
        <v>3333</v>
      </c>
      <c r="X10" s="61"/>
      <c r="Y10" s="61"/>
      <c r="Z10" s="61"/>
      <c r="AA10" s="61"/>
      <c r="AB10" s="61"/>
      <c r="AC10" s="61"/>
      <c r="AD10" s="2"/>
      <c r="AE10" s="2"/>
      <c r="AF10" s="2"/>
      <c r="AG10" s="2"/>
      <c r="AH10" s="4"/>
      <c r="AI10" s="4"/>
      <c r="AJ10" s="4"/>
      <c r="AK10" s="4"/>
      <c r="AL10" s="61">
        <f>データ!$U$6</f>
        <v>79028</v>
      </c>
      <c r="AM10" s="61"/>
      <c r="AN10" s="61"/>
      <c r="AO10" s="61"/>
      <c r="AP10" s="61"/>
      <c r="AQ10" s="61"/>
      <c r="AR10" s="61"/>
      <c r="AS10" s="61"/>
      <c r="AT10" s="52">
        <f>データ!$V$6</f>
        <v>98.17</v>
      </c>
      <c r="AU10" s="53"/>
      <c r="AV10" s="53"/>
      <c r="AW10" s="53"/>
      <c r="AX10" s="53"/>
      <c r="AY10" s="53"/>
      <c r="AZ10" s="53"/>
      <c r="BA10" s="53"/>
      <c r="BB10" s="54">
        <f>データ!$W$6</f>
        <v>805.01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k39MWL7ZElUrBUIvV6ND7N30T3ODNQiGY63BXeJYQKCQk+AA0/ws159vRA+lhxptAk3+TUvbAFxBdbFc2BW0Tg==" saltValue="CroKqwU5GRfXIHKXy7iQA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42072</v>
      </c>
      <c r="D6" s="34">
        <f t="shared" si="3"/>
        <v>46</v>
      </c>
      <c r="E6" s="34">
        <f t="shared" si="3"/>
        <v>1</v>
      </c>
      <c r="F6" s="34">
        <f t="shared" si="3"/>
        <v>0</v>
      </c>
      <c r="G6" s="34">
        <f t="shared" si="3"/>
        <v>1</v>
      </c>
      <c r="H6" s="34" t="str">
        <f t="shared" si="3"/>
        <v>宮城県　名取市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96.99</v>
      </c>
      <c r="P6" s="35">
        <f t="shared" si="3"/>
        <v>99.7</v>
      </c>
      <c r="Q6" s="35">
        <f t="shared" si="3"/>
        <v>3333</v>
      </c>
      <c r="R6" s="35">
        <f t="shared" si="3"/>
        <v>79197</v>
      </c>
      <c r="S6" s="35">
        <f t="shared" si="3"/>
        <v>98.17</v>
      </c>
      <c r="T6" s="35">
        <f t="shared" si="3"/>
        <v>806.73</v>
      </c>
      <c r="U6" s="35">
        <f t="shared" si="3"/>
        <v>79028</v>
      </c>
      <c r="V6" s="35">
        <f t="shared" si="3"/>
        <v>98.17</v>
      </c>
      <c r="W6" s="35">
        <f t="shared" si="3"/>
        <v>805.01</v>
      </c>
      <c r="X6" s="36">
        <f>IF(X7="",NA(),X7)</f>
        <v>132.26</v>
      </c>
      <c r="Y6" s="36">
        <f t="shared" ref="Y6:AG6" si="4">IF(Y7="",NA(),Y7)</f>
        <v>141.16</v>
      </c>
      <c r="Z6" s="36">
        <f t="shared" si="4"/>
        <v>134.47</v>
      </c>
      <c r="AA6" s="36">
        <f t="shared" si="4"/>
        <v>135.5</v>
      </c>
      <c r="AB6" s="36">
        <f t="shared" si="4"/>
        <v>126.29</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496.84</v>
      </c>
      <c r="AU6" s="36">
        <f t="shared" ref="AU6:BC6" si="6">IF(AU7="",NA(),AU7)</f>
        <v>495.81</v>
      </c>
      <c r="AV6" s="36">
        <f t="shared" si="6"/>
        <v>855.19</v>
      </c>
      <c r="AW6" s="36">
        <f t="shared" si="6"/>
        <v>989.34</v>
      </c>
      <c r="AX6" s="36">
        <f t="shared" si="6"/>
        <v>1324.63</v>
      </c>
      <c r="AY6" s="36">
        <f t="shared" si="6"/>
        <v>346.59</v>
      </c>
      <c r="AZ6" s="36">
        <f t="shared" si="6"/>
        <v>357.82</v>
      </c>
      <c r="BA6" s="36">
        <f t="shared" si="6"/>
        <v>355.5</v>
      </c>
      <c r="BB6" s="36">
        <f t="shared" si="6"/>
        <v>349.83</v>
      </c>
      <c r="BC6" s="36">
        <f t="shared" si="6"/>
        <v>360.86</v>
      </c>
      <c r="BD6" s="35" t="str">
        <f>IF(BD7="","",IF(BD7="-","【-】","【"&amp;SUBSTITUTE(TEXT(BD7,"#,##0.00"),"-","△")&amp;"】"))</f>
        <v>【264.97】</v>
      </c>
      <c r="BE6" s="36">
        <f>IF(BE7="",NA(),BE7)</f>
        <v>51.26</v>
      </c>
      <c r="BF6" s="36">
        <f t="shared" ref="BF6:BN6" si="7">IF(BF7="",NA(),BF7)</f>
        <v>37.71</v>
      </c>
      <c r="BG6" s="36">
        <f t="shared" si="7"/>
        <v>26.96</v>
      </c>
      <c r="BH6" s="36">
        <f t="shared" si="7"/>
        <v>16.43</v>
      </c>
      <c r="BI6" s="36">
        <f t="shared" si="7"/>
        <v>10.47</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129.07</v>
      </c>
      <c r="BQ6" s="36">
        <f t="shared" ref="BQ6:BY6" si="8">IF(BQ7="",NA(),BQ7)</f>
        <v>133.30000000000001</v>
      </c>
      <c r="BR6" s="36">
        <f t="shared" si="8"/>
        <v>128.44</v>
      </c>
      <c r="BS6" s="36">
        <f t="shared" si="8"/>
        <v>131.21</v>
      </c>
      <c r="BT6" s="36">
        <f t="shared" si="8"/>
        <v>121</v>
      </c>
      <c r="BU6" s="36">
        <f t="shared" si="8"/>
        <v>105.71</v>
      </c>
      <c r="BV6" s="36">
        <f t="shared" si="8"/>
        <v>106.01</v>
      </c>
      <c r="BW6" s="36">
        <f t="shared" si="8"/>
        <v>104.57</v>
      </c>
      <c r="BX6" s="36">
        <f t="shared" si="8"/>
        <v>103.54</v>
      </c>
      <c r="BY6" s="36">
        <f t="shared" si="8"/>
        <v>103.32</v>
      </c>
      <c r="BZ6" s="35" t="str">
        <f>IF(BZ7="","",IF(BZ7="-","【-】","【"&amp;SUBSTITUTE(TEXT(BZ7,"#,##0.00"),"-","△")&amp;"】"))</f>
        <v>【103.24】</v>
      </c>
      <c r="CA6" s="36">
        <f>IF(CA7="",NA(),CA7)</f>
        <v>206.21</v>
      </c>
      <c r="CB6" s="36">
        <f t="shared" ref="CB6:CJ6" si="9">IF(CB7="",NA(),CB7)</f>
        <v>199.44</v>
      </c>
      <c r="CC6" s="36">
        <f t="shared" si="9"/>
        <v>200.06</v>
      </c>
      <c r="CD6" s="36">
        <f t="shared" si="9"/>
        <v>195.73</v>
      </c>
      <c r="CE6" s="36">
        <f t="shared" si="9"/>
        <v>212.82</v>
      </c>
      <c r="CF6" s="36">
        <f t="shared" si="9"/>
        <v>162.15</v>
      </c>
      <c r="CG6" s="36">
        <f t="shared" si="9"/>
        <v>162.24</v>
      </c>
      <c r="CH6" s="36">
        <f t="shared" si="9"/>
        <v>165.47</v>
      </c>
      <c r="CI6" s="36">
        <f t="shared" si="9"/>
        <v>167.46</v>
      </c>
      <c r="CJ6" s="36">
        <f t="shared" si="9"/>
        <v>168.56</v>
      </c>
      <c r="CK6" s="35" t="str">
        <f>IF(CK7="","",IF(CK7="-","【-】","【"&amp;SUBSTITUTE(TEXT(CK7,"#,##0.00"),"-","△")&amp;"】"))</f>
        <v>【168.38】</v>
      </c>
      <c r="CL6" s="36">
        <f>IF(CL7="",NA(),CL7)</f>
        <v>68.599999999999994</v>
      </c>
      <c r="CM6" s="36">
        <f t="shared" ref="CM6:CU6" si="10">IF(CM7="",NA(),CM7)</f>
        <v>68.08</v>
      </c>
      <c r="CN6" s="36">
        <f t="shared" si="10"/>
        <v>70.650000000000006</v>
      </c>
      <c r="CO6" s="36">
        <f t="shared" si="10"/>
        <v>70.760000000000005</v>
      </c>
      <c r="CP6" s="36">
        <f t="shared" si="10"/>
        <v>68.28</v>
      </c>
      <c r="CQ6" s="36">
        <f t="shared" si="10"/>
        <v>59.34</v>
      </c>
      <c r="CR6" s="36">
        <f t="shared" si="10"/>
        <v>59.11</v>
      </c>
      <c r="CS6" s="36">
        <f t="shared" si="10"/>
        <v>59.74</v>
      </c>
      <c r="CT6" s="36">
        <f t="shared" si="10"/>
        <v>59.46</v>
      </c>
      <c r="CU6" s="36">
        <f t="shared" si="10"/>
        <v>59.51</v>
      </c>
      <c r="CV6" s="35" t="str">
        <f>IF(CV7="","",IF(CV7="-","【-】","【"&amp;SUBSTITUTE(TEXT(CV7,"#,##0.00"),"-","△")&amp;"】"))</f>
        <v>【60.00】</v>
      </c>
      <c r="CW6" s="36">
        <f>IF(CW7="",NA(),CW7)</f>
        <v>85.12</v>
      </c>
      <c r="CX6" s="36">
        <f t="shared" ref="CX6:DF6" si="11">IF(CX7="",NA(),CX7)</f>
        <v>86.72</v>
      </c>
      <c r="CY6" s="36">
        <f t="shared" si="11"/>
        <v>84.37</v>
      </c>
      <c r="CZ6" s="36">
        <f t="shared" si="11"/>
        <v>84.15</v>
      </c>
      <c r="DA6" s="36">
        <f t="shared" si="11"/>
        <v>86.78</v>
      </c>
      <c r="DB6" s="36">
        <f t="shared" si="11"/>
        <v>87.74</v>
      </c>
      <c r="DC6" s="36">
        <f t="shared" si="11"/>
        <v>87.91</v>
      </c>
      <c r="DD6" s="36">
        <f t="shared" si="11"/>
        <v>87.28</v>
      </c>
      <c r="DE6" s="36">
        <f t="shared" si="11"/>
        <v>87.41</v>
      </c>
      <c r="DF6" s="36">
        <f t="shared" si="11"/>
        <v>87.08</v>
      </c>
      <c r="DG6" s="35" t="str">
        <f>IF(DG7="","",IF(DG7="-","【-】","【"&amp;SUBSTITUTE(TEXT(DG7,"#,##0.00"),"-","△")&amp;"】"))</f>
        <v>【89.80】</v>
      </c>
      <c r="DH6" s="36">
        <f>IF(DH7="",NA(),DH7)</f>
        <v>49.9</v>
      </c>
      <c r="DI6" s="36">
        <f t="shared" ref="DI6:DQ6" si="12">IF(DI7="",NA(),DI7)</f>
        <v>49.86</v>
      </c>
      <c r="DJ6" s="36">
        <f t="shared" si="12"/>
        <v>50.69</v>
      </c>
      <c r="DK6" s="36">
        <f t="shared" si="12"/>
        <v>51.81</v>
      </c>
      <c r="DL6" s="36">
        <f t="shared" si="12"/>
        <v>51.89</v>
      </c>
      <c r="DM6" s="36">
        <f t="shared" si="12"/>
        <v>46.27</v>
      </c>
      <c r="DN6" s="36">
        <f t="shared" si="12"/>
        <v>46.88</v>
      </c>
      <c r="DO6" s="36">
        <f t="shared" si="12"/>
        <v>46.94</v>
      </c>
      <c r="DP6" s="36">
        <f t="shared" si="12"/>
        <v>47.62</v>
      </c>
      <c r="DQ6" s="36">
        <f t="shared" si="12"/>
        <v>48.55</v>
      </c>
      <c r="DR6" s="35" t="str">
        <f>IF(DR7="","",IF(DR7="-","【-】","【"&amp;SUBSTITUTE(TEXT(DR7,"#,##0.00"),"-","△")&amp;"】"))</f>
        <v>【49.59】</v>
      </c>
      <c r="DS6" s="36">
        <f>IF(DS7="",NA(),DS7)</f>
        <v>6.36</v>
      </c>
      <c r="DT6" s="36">
        <f t="shared" ref="DT6:EB6" si="13">IF(DT7="",NA(),DT7)</f>
        <v>7.11</v>
      </c>
      <c r="DU6" s="36">
        <f t="shared" si="13"/>
        <v>7.09</v>
      </c>
      <c r="DV6" s="36">
        <f t="shared" si="13"/>
        <v>8.66</v>
      </c>
      <c r="DW6" s="36">
        <f t="shared" si="13"/>
        <v>9.83</v>
      </c>
      <c r="DX6" s="36">
        <f t="shared" si="13"/>
        <v>10.93</v>
      </c>
      <c r="DY6" s="36">
        <f t="shared" si="13"/>
        <v>13.39</v>
      </c>
      <c r="DZ6" s="36">
        <f t="shared" si="13"/>
        <v>14.48</v>
      </c>
      <c r="EA6" s="36">
        <f t="shared" si="13"/>
        <v>16.27</v>
      </c>
      <c r="EB6" s="36">
        <f t="shared" si="13"/>
        <v>17.11</v>
      </c>
      <c r="EC6" s="35" t="str">
        <f>IF(EC7="","",IF(EC7="-","【-】","【"&amp;SUBSTITUTE(TEXT(EC7,"#,##0.00"),"-","△")&amp;"】"))</f>
        <v>【19.44】</v>
      </c>
      <c r="ED6" s="36">
        <f>IF(ED7="",NA(),ED7)</f>
        <v>0.05</v>
      </c>
      <c r="EE6" s="36">
        <f t="shared" ref="EE6:EM6" si="14">IF(EE7="",NA(),EE7)</f>
        <v>1.17</v>
      </c>
      <c r="EF6" s="36">
        <f t="shared" si="14"/>
        <v>0.01</v>
      </c>
      <c r="EG6" s="36">
        <f t="shared" si="14"/>
        <v>0.36</v>
      </c>
      <c r="EH6" s="36">
        <f t="shared" si="14"/>
        <v>2.0099999999999998</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42072</v>
      </c>
      <c r="D7" s="38">
        <v>46</v>
      </c>
      <c r="E7" s="38">
        <v>1</v>
      </c>
      <c r="F7" s="38">
        <v>0</v>
      </c>
      <c r="G7" s="38">
        <v>1</v>
      </c>
      <c r="H7" s="38" t="s">
        <v>93</v>
      </c>
      <c r="I7" s="38" t="s">
        <v>94</v>
      </c>
      <c r="J7" s="38" t="s">
        <v>95</v>
      </c>
      <c r="K7" s="38" t="s">
        <v>96</v>
      </c>
      <c r="L7" s="38" t="s">
        <v>97</v>
      </c>
      <c r="M7" s="38" t="s">
        <v>98</v>
      </c>
      <c r="N7" s="39" t="s">
        <v>99</v>
      </c>
      <c r="O7" s="39">
        <v>96.99</v>
      </c>
      <c r="P7" s="39">
        <v>99.7</v>
      </c>
      <c r="Q7" s="39">
        <v>3333</v>
      </c>
      <c r="R7" s="39">
        <v>79197</v>
      </c>
      <c r="S7" s="39">
        <v>98.17</v>
      </c>
      <c r="T7" s="39">
        <v>806.73</v>
      </c>
      <c r="U7" s="39">
        <v>79028</v>
      </c>
      <c r="V7" s="39">
        <v>98.17</v>
      </c>
      <c r="W7" s="39">
        <v>805.01</v>
      </c>
      <c r="X7" s="39">
        <v>132.26</v>
      </c>
      <c r="Y7" s="39">
        <v>141.16</v>
      </c>
      <c r="Z7" s="39">
        <v>134.47</v>
      </c>
      <c r="AA7" s="39">
        <v>135.5</v>
      </c>
      <c r="AB7" s="39">
        <v>126.29</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496.84</v>
      </c>
      <c r="AU7" s="39">
        <v>495.81</v>
      </c>
      <c r="AV7" s="39">
        <v>855.19</v>
      </c>
      <c r="AW7" s="39">
        <v>989.34</v>
      </c>
      <c r="AX7" s="39">
        <v>1324.63</v>
      </c>
      <c r="AY7" s="39">
        <v>346.59</v>
      </c>
      <c r="AZ7" s="39">
        <v>357.82</v>
      </c>
      <c r="BA7" s="39">
        <v>355.5</v>
      </c>
      <c r="BB7" s="39">
        <v>349.83</v>
      </c>
      <c r="BC7" s="39">
        <v>360.86</v>
      </c>
      <c r="BD7" s="39">
        <v>264.97000000000003</v>
      </c>
      <c r="BE7" s="39">
        <v>51.26</v>
      </c>
      <c r="BF7" s="39">
        <v>37.71</v>
      </c>
      <c r="BG7" s="39">
        <v>26.96</v>
      </c>
      <c r="BH7" s="39">
        <v>16.43</v>
      </c>
      <c r="BI7" s="39">
        <v>10.47</v>
      </c>
      <c r="BJ7" s="39">
        <v>312.02999999999997</v>
      </c>
      <c r="BK7" s="39">
        <v>307.45999999999998</v>
      </c>
      <c r="BL7" s="39">
        <v>312.58</v>
      </c>
      <c r="BM7" s="39">
        <v>314.87</v>
      </c>
      <c r="BN7" s="39">
        <v>309.27999999999997</v>
      </c>
      <c r="BO7" s="39">
        <v>266.61</v>
      </c>
      <c r="BP7" s="39">
        <v>129.07</v>
      </c>
      <c r="BQ7" s="39">
        <v>133.30000000000001</v>
      </c>
      <c r="BR7" s="39">
        <v>128.44</v>
      </c>
      <c r="BS7" s="39">
        <v>131.21</v>
      </c>
      <c r="BT7" s="39">
        <v>121</v>
      </c>
      <c r="BU7" s="39">
        <v>105.71</v>
      </c>
      <c r="BV7" s="39">
        <v>106.01</v>
      </c>
      <c r="BW7" s="39">
        <v>104.57</v>
      </c>
      <c r="BX7" s="39">
        <v>103.54</v>
      </c>
      <c r="BY7" s="39">
        <v>103.32</v>
      </c>
      <c r="BZ7" s="39">
        <v>103.24</v>
      </c>
      <c r="CA7" s="39">
        <v>206.21</v>
      </c>
      <c r="CB7" s="39">
        <v>199.44</v>
      </c>
      <c r="CC7" s="39">
        <v>200.06</v>
      </c>
      <c r="CD7" s="39">
        <v>195.73</v>
      </c>
      <c r="CE7" s="39">
        <v>212.82</v>
      </c>
      <c r="CF7" s="39">
        <v>162.15</v>
      </c>
      <c r="CG7" s="39">
        <v>162.24</v>
      </c>
      <c r="CH7" s="39">
        <v>165.47</v>
      </c>
      <c r="CI7" s="39">
        <v>167.46</v>
      </c>
      <c r="CJ7" s="39">
        <v>168.56</v>
      </c>
      <c r="CK7" s="39">
        <v>168.38</v>
      </c>
      <c r="CL7" s="39">
        <v>68.599999999999994</v>
      </c>
      <c r="CM7" s="39">
        <v>68.08</v>
      </c>
      <c r="CN7" s="39">
        <v>70.650000000000006</v>
      </c>
      <c r="CO7" s="39">
        <v>70.760000000000005</v>
      </c>
      <c r="CP7" s="39">
        <v>68.28</v>
      </c>
      <c r="CQ7" s="39">
        <v>59.34</v>
      </c>
      <c r="CR7" s="39">
        <v>59.11</v>
      </c>
      <c r="CS7" s="39">
        <v>59.74</v>
      </c>
      <c r="CT7" s="39">
        <v>59.46</v>
      </c>
      <c r="CU7" s="39">
        <v>59.51</v>
      </c>
      <c r="CV7" s="39">
        <v>60</v>
      </c>
      <c r="CW7" s="39">
        <v>85.12</v>
      </c>
      <c r="CX7" s="39">
        <v>86.72</v>
      </c>
      <c r="CY7" s="39">
        <v>84.37</v>
      </c>
      <c r="CZ7" s="39">
        <v>84.15</v>
      </c>
      <c r="DA7" s="39">
        <v>86.78</v>
      </c>
      <c r="DB7" s="39">
        <v>87.74</v>
      </c>
      <c r="DC7" s="39">
        <v>87.91</v>
      </c>
      <c r="DD7" s="39">
        <v>87.28</v>
      </c>
      <c r="DE7" s="39">
        <v>87.41</v>
      </c>
      <c r="DF7" s="39">
        <v>87.08</v>
      </c>
      <c r="DG7" s="39">
        <v>89.8</v>
      </c>
      <c r="DH7" s="39">
        <v>49.9</v>
      </c>
      <c r="DI7" s="39">
        <v>49.86</v>
      </c>
      <c r="DJ7" s="39">
        <v>50.69</v>
      </c>
      <c r="DK7" s="39">
        <v>51.81</v>
      </c>
      <c r="DL7" s="39">
        <v>51.89</v>
      </c>
      <c r="DM7" s="39">
        <v>46.27</v>
      </c>
      <c r="DN7" s="39">
        <v>46.88</v>
      </c>
      <c r="DO7" s="39">
        <v>46.94</v>
      </c>
      <c r="DP7" s="39">
        <v>47.62</v>
      </c>
      <c r="DQ7" s="39">
        <v>48.55</v>
      </c>
      <c r="DR7" s="39">
        <v>49.59</v>
      </c>
      <c r="DS7" s="39">
        <v>6.36</v>
      </c>
      <c r="DT7" s="39">
        <v>7.11</v>
      </c>
      <c r="DU7" s="39">
        <v>7.09</v>
      </c>
      <c r="DV7" s="39">
        <v>8.66</v>
      </c>
      <c r="DW7" s="39">
        <v>9.83</v>
      </c>
      <c r="DX7" s="39">
        <v>10.93</v>
      </c>
      <c r="DY7" s="39">
        <v>13.39</v>
      </c>
      <c r="DZ7" s="39">
        <v>14.48</v>
      </c>
      <c r="EA7" s="39">
        <v>16.27</v>
      </c>
      <c r="EB7" s="39">
        <v>17.11</v>
      </c>
      <c r="EC7" s="39">
        <v>19.440000000000001</v>
      </c>
      <c r="ED7" s="39">
        <v>0.05</v>
      </c>
      <c r="EE7" s="39">
        <v>1.17</v>
      </c>
      <c r="EF7" s="39">
        <v>0.01</v>
      </c>
      <c r="EG7" s="39">
        <v>0.36</v>
      </c>
      <c r="EH7" s="39">
        <v>2.0099999999999998</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保土原　萌衣</cp:lastModifiedBy>
  <cp:lastPrinted>2021-02-26T01:46:55Z</cp:lastPrinted>
  <dcterms:created xsi:type="dcterms:W3CDTF">2020-12-04T02:03:10Z</dcterms:created>
  <dcterms:modified xsi:type="dcterms:W3CDTF">2021-02-26T01:47:30Z</dcterms:modified>
  <cp:category/>
</cp:coreProperties>
</file>