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trjsv3\水道事業所\庶務係\【庶務係】\決算資料\経営分析\経営分析H28\"/>
    </mc:Choice>
  </mc:AlternateContent>
  <workbookProtection workbookPassword="B31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R6" i="5"/>
  <c r="AL8" i="4" s="1"/>
  <c r="Q6" i="5"/>
  <c r="P6" i="5"/>
  <c r="P10" i="4" s="1"/>
  <c r="O6" i="5"/>
  <c r="N6" i="5"/>
  <c r="M6" i="5"/>
  <c r="L6" i="5"/>
  <c r="K6" i="5"/>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AT8" i="4"/>
  <c r="W8" i="4"/>
  <c r="P8" i="4"/>
  <c r="B8"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<sst xmlns="http://schemas.openxmlformats.org/spreadsheetml/2006/main" count="232" uniqueCount="120">
  <si>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</si>
  <si>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</si>
  <si>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</si>
  <si>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</si>
  <si>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</si>
  <si>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</si>
  <si>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</si>
  <si>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</si>
  <si>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</si>
  <si>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</si>
  <si>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</si>
  <si>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</si>
  <si>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</si>
  <si>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</si>
  <si>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</si>
  <si>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</si>
  <si>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</si>
  <si>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</si>
  <si>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</si>
  <si>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</si>
  <si>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</si>
  <si>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</si>
  <si>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</si>
  <si>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</si>
  <si>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</si>
  <si>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</si>
  <si>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</si>
  <si>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</si>
  <si>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</si>
  <si>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</si>
  <si>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</si>
  <si>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</si>
  <si>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</si>
  <si>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</si>
  <si>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</si>
  <si>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</si>
  <si>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</si>
  <si>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</si>
  <si>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</si>
  <si>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</si>
  <si>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</si>
  <si>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</si>
  <si>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</si>
  <si>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</si>
  <si>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</si>
  <si>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</si>
  <si>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</si>
  <si>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</si>
  <si>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</si>
  <si>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</si>
  <si>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</si>
  <si>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</si>
  <si>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</si>
  <si>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</si>
  <si>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</si>
  <si>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</si>
  <si>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</si>
  <si>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</si>
  <si>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</si>
  <si>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</si>
  <si>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</si>
  <si>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</si>
  <si>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</si>
  <si>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</si>
  <si>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</si>
  <si>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</si>
  <si>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</si>
  <si>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</si>
  <si>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</si>
  <si>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</si>
  <si>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</si>
  <si>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</si>
  <si>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</si>
  <si>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</si>
  <si>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</si>
  <si>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</si>
  <si>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</si>
  <si>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</si>
  <si>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</si>
  <si>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</si>
  <si>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</si>
  <si>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</si>
  <si>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</si>
  <si>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</si>
  <si>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</si>
  <si>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</si>
  <si>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</si>
  <si>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</si>
  <si>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</si>
  <si>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</si>
  <si>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</si>
  <si>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</si>
  <si>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</si>
  <si>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</si>
  <si>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</si>
  <si>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</si>
  <si>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</si>
  <si>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</si>
  <si>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</si>
  <si>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</si>
  <si>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</si>
  <si>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</si>
  <si>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</si>
  <si>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</si>
  <si>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</si>
  <si>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宮城県　名取市</t>
  </si>
  <si>
    <t>法適用</t>
  </si>
  <si>
    <t>水道事業</t>
  </si>
  <si>
    <t>末端給水事業</t>
  </si>
  <si>
    <t>A4</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</si>
  <si>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</si>
  <si>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</si>
  <si>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</si>
  <si>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</si>
  <si>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</si>
  <si>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</si>
  <si>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r>
      <t xml:space="preserve">①有形固定資産減価償却率については、おおむね類似団体平均と同程度である。施設の老朽化が進んでいる状況であり、引き続き計画的な修繕、更新が必要である。
②管路経年化率については類似団体平均よりも下回っており、毎年継続した配水管更新事業を市内全域において計画的に行っている。ここ数年で上昇が見られるのは、昭和50年前後に布設された管路が耐用年数を迎えつつあること、それに対する更新が必要であることを示している。
</t>
    </r>
    <r>
      <rPr>
        <sz val="11"/>
        <rFont val="ＭＳ ゴシック"/>
        <family val="3"/>
        <charset val="128"/>
      </rPr>
      <t>③管路更新率について、平成27年度は震災による被災地域の更新事業と復興土地区画整理事業との調整のために一時的に下がっているが、平成28年度は類似団体と比して高くなり、順調に更新事業が進んでいる状況である。</t>
    </r>
    <rPh sb="54" eb="55">
      <t>ヒ</t>
    </rPh>
    <rPh sb="56" eb="57">
      <t>ツヅ</t>
    </rPh>
    <rPh sb="65" eb="67">
      <t>コウシン</t>
    </rPh>
    <rPh sb="215" eb="217">
      <t>ヘイセイ</t>
    </rPh>
    <rPh sb="219" eb="221">
      <t>ネンド</t>
    </rPh>
    <rPh sb="222" eb="224">
      <t>シンサイ</t>
    </rPh>
    <rPh sb="227" eb="229">
      <t>ヒサイ</t>
    </rPh>
    <rPh sb="229" eb="231">
      <t>チイキ</t>
    </rPh>
    <rPh sb="232" eb="234">
      <t>コウシン</t>
    </rPh>
    <rPh sb="234" eb="236">
      <t>ジギョウ</t>
    </rPh>
    <rPh sb="237" eb="239">
      <t>フッコウ</t>
    </rPh>
    <rPh sb="239" eb="241">
      <t>トチ</t>
    </rPh>
    <rPh sb="241" eb="243">
      <t>クカク</t>
    </rPh>
    <rPh sb="243" eb="245">
      <t>セイリ</t>
    </rPh>
    <rPh sb="245" eb="247">
      <t>ジギョウ</t>
    </rPh>
    <rPh sb="249" eb="251">
      <t>チョウセイ</t>
    </rPh>
    <rPh sb="255" eb="258">
      <t>イチジテキ</t>
    </rPh>
    <rPh sb="259" eb="260">
      <t>サ</t>
    </rPh>
    <rPh sb="267" eb="269">
      <t>ヘイセイ</t>
    </rPh>
    <rPh sb="271" eb="273">
      <t>ネンド</t>
    </rPh>
    <rPh sb="274" eb="276">
      <t>ルイジ</t>
    </rPh>
    <rPh sb="276" eb="278">
      <t>ダンタイ</t>
    </rPh>
    <rPh sb="279" eb="280">
      <t>ヒ</t>
    </rPh>
    <rPh sb="282" eb="283">
      <t>タカ</t>
    </rPh>
    <rPh sb="287" eb="289">
      <t>ジュンチョウ</t>
    </rPh>
    <rPh sb="290" eb="292">
      <t>コウシン</t>
    </rPh>
    <rPh sb="292" eb="294">
      <t>ジギョウ</t>
    </rPh>
    <rPh sb="295" eb="296">
      <t>スス</t>
    </rPh>
    <rPh sb="300" eb="302">
      <t>ジョウキョウ</t>
    </rPh>
    <phoneticPr fontId="7"/>
  </si>
  <si>
    <t>　国平均値、類似団体平均値と比しても、全体的に各種指標を通して健全な経営状況にあると言える。分析の数値的に見て、当市独自の状況として震災の復興工事関連の影響が一部あり、工事完了まで続くことが予測される。
　安定した経営のために、復興を進めつつ今後さらに老朽化が進む施設更新の財源確保のため、経営の効率性向上を目指すと共に、限られた財源の中で計画的な更新を行うことが必要である。策定済のアセットマネジメント、平成28年度に策定した「新水道ビジョン」に基づき、計画的な経営と施設更新を進めているところである。</t>
    <rPh sb="79" eb="81">
      <t>イチブ</t>
    </rPh>
    <rPh sb="188" eb="190">
      <t>サクテイ</t>
    </rPh>
    <rPh sb="190" eb="191">
      <t>ズ</t>
    </rPh>
    <rPh sb="208" eb="209">
      <t>ド</t>
    </rPh>
    <rPh sb="210" eb="212">
      <t>サクテイ</t>
    </rPh>
    <rPh sb="215" eb="216">
      <t>シン</t>
    </rPh>
    <rPh sb="216" eb="218">
      <t>スイドウ</t>
    </rPh>
    <rPh sb="224" eb="225">
      <t>モト</t>
    </rPh>
    <rPh sb="232" eb="234">
      <t>ケイエイ</t>
    </rPh>
    <phoneticPr fontId="7"/>
  </si>
  <si>
    <r>
      <t xml:space="preserve">①経常収支比率について、類似団体よりも数値が上回っており健全な経営状況にあると言える。
②累積欠損金比率について、本市においては欠損金残高が無いため発生していない。
③流動比率は、類似団体と比して良好な数値である。
④企業債残高対給水収益比率は、類似団体と比して低い。新規の債務は発生しておらず、今後も減少が見込まれる。
</t>
    </r>
    <r>
      <rPr>
        <sz val="11"/>
        <rFont val="ＭＳ ゴシック"/>
        <family val="3"/>
        <charset val="128"/>
      </rPr>
      <t>⑤料金回収率について、平成24年度より類似団体平均及び100％を上回り、適切であると言える。</t>
    </r>
    <r>
      <rPr>
        <sz val="11"/>
        <color rgb="FFFF0000"/>
        <rFont val="ＭＳ ゴシック"/>
        <family val="3"/>
        <charset val="128"/>
      </rPr>
      <t xml:space="preserve">
</t>
    </r>
    <r>
      <rPr>
        <sz val="11"/>
        <rFont val="ＭＳ ゴシック"/>
        <family val="3"/>
        <charset val="128"/>
      </rPr>
      <t>⑥給水原価は、配水量の多くを受水で賄っていることから類似団体の平均より高くなっている。</t>
    </r>
    <r>
      <rPr>
        <sz val="11"/>
        <color rgb="FFFF0000"/>
        <rFont val="ＭＳ ゴシック"/>
        <family val="3"/>
        <charset val="128"/>
      </rPr>
      <t xml:space="preserve">
</t>
    </r>
    <r>
      <rPr>
        <sz val="11"/>
        <rFont val="ＭＳ ゴシック"/>
        <family val="3"/>
        <charset val="128"/>
      </rPr>
      <t>⑦施設利用率について、類似団体や全国の平均を大きく上回っており、稼動施設の規模や利用状況については適正であると見ている。</t>
    </r>
    <r>
      <rPr>
        <sz val="11"/>
        <color rgb="FFFF0000"/>
        <rFont val="ＭＳ ゴシック"/>
        <family val="3"/>
        <charset val="128"/>
      </rPr>
      <t xml:space="preserve">
</t>
    </r>
    <r>
      <rPr>
        <sz val="11"/>
        <rFont val="ＭＳ ゴシック"/>
        <family val="3"/>
        <charset val="128"/>
      </rPr>
      <t>⑧有収率については、類似団体より低い割合にある。平成28年度は、年間総配水量と無効水量、無収水量が減少、有収水量が増加した結果ポイントが上がった。無収水量の減少は、東日本大震災による被災地域の水質管理上、常時配水を行っていた水質管理排出水を、該当地域での水需要の増加に伴い削減したことによる。今後も漏水防止対策に継続的に取り組み、有収率向上の対策を講じる必要がある。</t>
    </r>
    <rPh sb="39" eb="40">
      <t>イ</t>
    </rPh>
    <rPh sb="64" eb="67">
      <t>ケッソンキン</t>
    </rPh>
    <rPh sb="67" eb="69">
      <t>ザンダカ</t>
    </rPh>
    <rPh sb="70" eb="71">
      <t>ナ</t>
    </rPh>
    <rPh sb="90" eb="92">
      <t>ルイジ</t>
    </rPh>
    <rPh sb="92" eb="94">
      <t>ダンタイ</t>
    </rPh>
    <rPh sb="95" eb="96">
      <t>ヒ</t>
    </rPh>
    <rPh sb="98" eb="100">
      <t>リョウコウ</t>
    </rPh>
    <rPh sb="101" eb="103">
      <t>スウチ</t>
    </rPh>
    <rPh sb="203" eb="204">
      <t>イ</t>
    </rPh>
    <rPh sb="345" eb="347">
      <t>ネンカン</t>
    </rPh>
    <rPh sb="347" eb="348">
      <t>ソウ</t>
    </rPh>
    <rPh sb="348" eb="350">
      <t>ハイスイ</t>
    </rPh>
    <rPh sb="350" eb="351">
      <t>リョウ</t>
    </rPh>
    <rPh sb="352" eb="354">
      <t>ムコウ</t>
    </rPh>
    <rPh sb="354" eb="356">
      <t>スイリョウ</t>
    </rPh>
    <rPh sb="357" eb="358">
      <t>ム</t>
    </rPh>
    <rPh sb="374" eb="376">
      <t>ケッカ</t>
    </rPh>
    <rPh sb="386" eb="387">
      <t>ム</t>
    </rPh>
    <rPh sb="434" eb="436">
      <t>ガイトウ</t>
    </rPh>
    <rPh sb="436" eb="438">
      <t>チイキ</t>
    </rPh>
    <rPh sb="440" eb="441">
      <t>ミズ</t>
    </rPh>
    <rPh sb="441" eb="443">
      <t>ジュヨウ</t>
    </rPh>
    <rPh sb="444" eb="445">
      <t>ゾウ</t>
    </rPh>
    <rPh sb="445" eb="446">
      <t>カ</t>
    </rPh>
    <rPh sb="447" eb="448">
      <t>トモナ</t>
    </rPh>
    <rPh sb="449" eb="451">
      <t>サクゲン</t>
    </rPh>
    <rPh sb="459" eb="461">
      <t>コンゴ</t>
    </rPh>
    <rPh sb="462" eb="464">
      <t>ロウスイ</t>
    </rPh>
    <rPh sb="464" eb="466">
      <t>ボウシ</t>
    </rPh>
    <rPh sb="466" eb="468">
      <t>タイサク</t>
    </rPh>
    <rPh sb="469" eb="472">
      <t>ケイゾクテキ</t>
    </rPh>
    <rPh sb="473" eb="474">
      <t>ト</t>
    </rPh>
    <rPh sb="475" eb="476">
      <t>ク</t>
    </rPh>
    <rPh sb="478" eb="479">
      <t>ユウ</t>
    </rPh>
    <rPh sb="479" eb="480">
      <t>シュウ</t>
    </rPh>
    <rPh sb="480" eb="481">
      <t>リツ</t>
    </rPh>
    <rPh sb="481" eb="483">
      <t>コウジョウ</t>
    </rPh>
    <rPh sb="484" eb="486">
      <t>タイサク</t>
    </rPh>
    <rPh sb="487" eb="488">
      <t>コウ</t>
    </rPh>
    <rPh sb="490" eb="492">
      <t>ヒツヨウ</t>
    </rPh>
    <phoneticPr fontId="7"/>
  </si>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</sst>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rgb="FFFF000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9">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0.32</c:v>
                </c:pt>
                <c:pt idx="1">
                  <c:v>1.33</c:v>
                </c:pt>
                <c:pt idx="2">
                  <c:v>1.64</c:v>
                </c:pt>
                <c:pt idx="3">
                  <c:v>0.05</c:v>
                </c:pt>
                <c:pt idx="4">
                  <c:v>1.17</c:v>
                </c:pt>
              </c:numCache>
            </c:numRef>
          </c:val>
        </c:ser>
        <c:dLbls>
          <c:showLegendKey val="0"/>
          <c:showVal val="0"/>
          <c:showCatName val="0"/>
          <c:showSerName val="0"/>
          <c:showPercent val="0"/>
          <c:showBubbleSize val="0"/>
        </c:dLbls>
        <c:gapWidth val="150"/>
        <c:axId val="208709216"/>
        <c:axId val="209609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0.78</c:v>
                </c:pt>
                <c:pt idx="1">
                  <c:v>0.83</c:v>
                </c:pt>
                <c:pt idx="2">
                  <c:v>0.72</c:v>
                </c:pt>
                <c:pt idx="3">
                  <c:v>0.71</c:v>
                </c:pt>
                <c:pt idx="4">
                  <c:v>0.71</c:v>
                </c:pt>
              </c:numCache>
            </c:numRef>
          </c:val>
          <c:smooth val="0"/>
        </c:ser>
        <c:dLbls>
          <c:showLegendKey val="0"/>
          <c:showVal val="0"/>
          <c:showCatName val="0"/>
          <c:showSerName val="0"/>
          <c:showPercent val="0"/>
          <c:showBubbleSize val="0"/>
        </c:dLbls>
        <c:marker val="1"/>
        <c:smooth val="0"/>
        <c:axId val="208709216"/>
        <c:axId val="209609208"/>
      </c:lineChart>
      <c:dateAx>
        <c:axId val="208709216"/>
        <c:scaling>
          <c:orientation val="minMax"/>
        </c:scaling>
        <c:delete val="1"/>
        <c:axPos val="b"/>
        <c:numFmt formatCode="ge" sourceLinked="1"/>
        <c:majorTickMark val="none"/>
        <c:minorTickMark val="none"/>
        <c:tickLblPos val="none"/>
        <c:crossAx val="209609208"/>
        <c:crosses val="autoZero"/>
        <c:auto val="1"/>
        <c:lblOffset val="100"/>
        <c:baseTimeUnit val="years"/>
      </c:dateAx>
      <c:valAx>
        <c:axId val="209609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709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62.1</c:v>
                </c:pt>
                <c:pt idx="1">
                  <c:v>64.78</c:v>
                </c:pt>
                <c:pt idx="2">
                  <c:v>64.47</c:v>
                </c:pt>
                <c:pt idx="3">
                  <c:v>68.599999999999994</c:v>
                </c:pt>
                <c:pt idx="4">
                  <c:v>68.08</c:v>
                </c:pt>
              </c:numCache>
            </c:numRef>
          </c:val>
        </c:ser>
        <c:dLbls>
          <c:showLegendKey val="0"/>
          <c:showVal val="0"/>
          <c:showCatName val="0"/>
          <c:showSerName val="0"/>
          <c:showPercent val="0"/>
          <c:showBubbleSize val="0"/>
        </c:dLbls>
        <c:gapWidth val="150"/>
        <c:axId val="210193152"/>
        <c:axId val="210193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59.88</c:v>
                </c:pt>
                <c:pt idx="1">
                  <c:v>59.68</c:v>
                </c:pt>
                <c:pt idx="2">
                  <c:v>59.17</c:v>
                </c:pt>
                <c:pt idx="3">
                  <c:v>59.34</c:v>
                </c:pt>
                <c:pt idx="4">
                  <c:v>59.11</c:v>
                </c:pt>
              </c:numCache>
            </c:numRef>
          </c:val>
          <c:smooth val="0"/>
        </c:ser>
        <c:dLbls>
          <c:showLegendKey val="0"/>
          <c:showVal val="0"/>
          <c:showCatName val="0"/>
          <c:showSerName val="0"/>
          <c:showPercent val="0"/>
          <c:showBubbleSize val="0"/>
        </c:dLbls>
        <c:marker val="1"/>
        <c:smooth val="0"/>
        <c:axId val="210193152"/>
        <c:axId val="210193544"/>
      </c:lineChart>
      <c:dateAx>
        <c:axId val="210193152"/>
        <c:scaling>
          <c:orientation val="minMax"/>
        </c:scaling>
        <c:delete val="1"/>
        <c:axPos val="b"/>
        <c:numFmt formatCode="ge" sourceLinked="1"/>
        <c:majorTickMark val="none"/>
        <c:minorTickMark val="none"/>
        <c:tickLblPos val="none"/>
        <c:crossAx val="210193544"/>
        <c:crosses val="autoZero"/>
        <c:auto val="1"/>
        <c:lblOffset val="100"/>
        <c:baseTimeUnit val="years"/>
      </c:dateAx>
      <c:valAx>
        <c:axId val="210193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0193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84.46</c:v>
                </c:pt>
                <c:pt idx="1">
                  <c:v>83.89</c:v>
                </c:pt>
                <c:pt idx="2">
                  <c:v>83.31</c:v>
                </c:pt>
                <c:pt idx="3">
                  <c:v>85.12</c:v>
                </c:pt>
                <c:pt idx="4">
                  <c:v>86.72</c:v>
                </c:pt>
              </c:numCache>
            </c:numRef>
          </c:val>
        </c:ser>
        <c:dLbls>
          <c:showLegendKey val="0"/>
          <c:showVal val="0"/>
          <c:showCatName val="0"/>
          <c:showSerName val="0"/>
          <c:showPercent val="0"/>
          <c:showBubbleSize val="0"/>
        </c:dLbls>
        <c:gapWidth val="150"/>
        <c:axId val="210194720"/>
        <c:axId val="210195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87.65</c:v>
                </c:pt>
                <c:pt idx="1">
                  <c:v>87.63</c:v>
                </c:pt>
                <c:pt idx="2">
                  <c:v>87.6</c:v>
                </c:pt>
                <c:pt idx="3">
                  <c:v>87.74</c:v>
                </c:pt>
                <c:pt idx="4">
                  <c:v>87.91</c:v>
                </c:pt>
              </c:numCache>
            </c:numRef>
          </c:val>
          <c:smooth val="0"/>
        </c:ser>
        <c:dLbls>
          <c:showLegendKey val="0"/>
          <c:showVal val="0"/>
          <c:showCatName val="0"/>
          <c:showSerName val="0"/>
          <c:showPercent val="0"/>
          <c:showBubbleSize val="0"/>
        </c:dLbls>
        <c:marker val="1"/>
        <c:smooth val="0"/>
        <c:axId val="210194720"/>
        <c:axId val="210195112"/>
      </c:lineChart>
      <c:dateAx>
        <c:axId val="210194720"/>
        <c:scaling>
          <c:orientation val="minMax"/>
        </c:scaling>
        <c:delete val="1"/>
        <c:axPos val="b"/>
        <c:numFmt formatCode="ge" sourceLinked="1"/>
        <c:majorTickMark val="none"/>
        <c:minorTickMark val="none"/>
        <c:tickLblPos val="none"/>
        <c:crossAx val="210195112"/>
        <c:crosses val="autoZero"/>
        <c:auto val="1"/>
        <c:lblOffset val="100"/>
        <c:baseTimeUnit val="years"/>
      </c:dateAx>
      <c:valAx>
        <c:axId val="210195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019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118.67</c:v>
                </c:pt>
                <c:pt idx="1">
                  <c:v>125.91</c:v>
                </c:pt>
                <c:pt idx="2">
                  <c:v>130.80000000000001</c:v>
                </c:pt>
                <c:pt idx="3">
                  <c:v>132.26</c:v>
                </c:pt>
                <c:pt idx="4">
                  <c:v>141.16</c:v>
                </c:pt>
              </c:numCache>
            </c:numRef>
          </c:val>
        </c:ser>
        <c:dLbls>
          <c:showLegendKey val="0"/>
          <c:showVal val="0"/>
          <c:showCatName val="0"/>
          <c:showSerName val="0"/>
          <c:showPercent val="0"/>
          <c:showBubbleSize val="0"/>
        </c:dLbls>
        <c:gapWidth val="150"/>
        <c:axId val="209642400"/>
        <c:axId val="209643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108.24</c:v>
                </c:pt>
                <c:pt idx="1">
                  <c:v>107.8</c:v>
                </c:pt>
                <c:pt idx="2">
                  <c:v>111.96</c:v>
                </c:pt>
                <c:pt idx="3">
                  <c:v>112.69</c:v>
                </c:pt>
                <c:pt idx="4">
                  <c:v>113.16</c:v>
                </c:pt>
              </c:numCache>
            </c:numRef>
          </c:val>
          <c:smooth val="0"/>
        </c:ser>
        <c:dLbls>
          <c:showLegendKey val="0"/>
          <c:showVal val="0"/>
          <c:showCatName val="0"/>
          <c:showSerName val="0"/>
          <c:showPercent val="0"/>
          <c:showBubbleSize val="0"/>
        </c:dLbls>
        <c:marker val="1"/>
        <c:smooth val="0"/>
        <c:axId val="209642400"/>
        <c:axId val="209643808"/>
      </c:lineChart>
      <c:dateAx>
        <c:axId val="209642400"/>
        <c:scaling>
          <c:orientation val="minMax"/>
        </c:scaling>
        <c:delete val="1"/>
        <c:axPos val="b"/>
        <c:numFmt formatCode="ge" sourceLinked="1"/>
        <c:majorTickMark val="none"/>
        <c:minorTickMark val="none"/>
        <c:tickLblPos val="none"/>
        <c:crossAx val="209643808"/>
        <c:crosses val="autoZero"/>
        <c:auto val="1"/>
        <c:lblOffset val="100"/>
        <c:baseTimeUnit val="years"/>
      </c:dateAx>
      <c:valAx>
        <c:axId val="2096438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9642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44.19</c:v>
                </c:pt>
                <c:pt idx="1">
                  <c:v>45.78</c:v>
                </c:pt>
                <c:pt idx="2">
                  <c:v>48.89</c:v>
                </c:pt>
                <c:pt idx="3">
                  <c:v>49.9</c:v>
                </c:pt>
                <c:pt idx="4">
                  <c:v>49.86</c:v>
                </c:pt>
              </c:numCache>
            </c:numRef>
          </c:val>
        </c:ser>
        <c:dLbls>
          <c:showLegendKey val="0"/>
          <c:showVal val="0"/>
          <c:showCatName val="0"/>
          <c:showSerName val="0"/>
          <c:showPercent val="0"/>
          <c:showBubbleSize val="0"/>
        </c:dLbls>
        <c:gapWidth val="150"/>
        <c:axId val="209698600"/>
        <c:axId val="209703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38.69</c:v>
                </c:pt>
                <c:pt idx="1">
                  <c:v>39.65</c:v>
                </c:pt>
                <c:pt idx="2">
                  <c:v>45.25</c:v>
                </c:pt>
                <c:pt idx="3">
                  <c:v>46.27</c:v>
                </c:pt>
                <c:pt idx="4">
                  <c:v>46.88</c:v>
                </c:pt>
              </c:numCache>
            </c:numRef>
          </c:val>
          <c:smooth val="0"/>
        </c:ser>
        <c:dLbls>
          <c:showLegendKey val="0"/>
          <c:showVal val="0"/>
          <c:showCatName val="0"/>
          <c:showSerName val="0"/>
          <c:showPercent val="0"/>
          <c:showBubbleSize val="0"/>
        </c:dLbls>
        <c:marker val="1"/>
        <c:smooth val="0"/>
        <c:axId val="209698600"/>
        <c:axId val="209703080"/>
      </c:lineChart>
      <c:dateAx>
        <c:axId val="209698600"/>
        <c:scaling>
          <c:orientation val="minMax"/>
        </c:scaling>
        <c:delete val="1"/>
        <c:axPos val="b"/>
        <c:numFmt formatCode="ge" sourceLinked="1"/>
        <c:majorTickMark val="none"/>
        <c:minorTickMark val="none"/>
        <c:tickLblPos val="none"/>
        <c:crossAx val="209703080"/>
        <c:crosses val="autoZero"/>
        <c:auto val="1"/>
        <c:lblOffset val="100"/>
        <c:baseTimeUnit val="years"/>
      </c:dateAx>
      <c:valAx>
        <c:axId val="209703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9698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3.37</c:v>
                </c:pt>
                <c:pt idx="1">
                  <c:v>3.56</c:v>
                </c:pt>
                <c:pt idx="2">
                  <c:v>4.08</c:v>
                </c:pt>
                <c:pt idx="3">
                  <c:v>6.36</c:v>
                </c:pt>
                <c:pt idx="4">
                  <c:v>7.11</c:v>
                </c:pt>
              </c:numCache>
            </c:numRef>
          </c:val>
        </c:ser>
        <c:dLbls>
          <c:showLegendKey val="0"/>
          <c:showVal val="0"/>
          <c:showCatName val="0"/>
          <c:showSerName val="0"/>
          <c:showPercent val="0"/>
          <c:showBubbleSize val="0"/>
        </c:dLbls>
        <c:gapWidth val="150"/>
        <c:axId val="209756544"/>
        <c:axId val="209758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8.4</c:v>
                </c:pt>
                <c:pt idx="1">
                  <c:v>9.7100000000000009</c:v>
                </c:pt>
                <c:pt idx="2">
                  <c:v>10.71</c:v>
                </c:pt>
                <c:pt idx="3">
                  <c:v>10.93</c:v>
                </c:pt>
                <c:pt idx="4">
                  <c:v>13.39</c:v>
                </c:pt>
              </c:numCache>
            </c:numRef>
          </c:val>
          <c:smooth val="0"/>
        </c:ser>
        <c:dLbls>
          <c:showLegendKey val="0"/>
          <c:showVal val="0"/>
          <c:showCatName val="0"/>
          <c:showSerName val="0"/>
          <c:showPercent val="0"/>
          <c:showBubbleSize val="0"/>
        </c:dLbls>
        <c:marker val="1"/>
        <c:smooth val="0"/>
        <c:axId val="209756544"/>
        <c:axId val="209758976"/>
      </c:lineChart>
      <c:dateAx>
        <c:axId val="209756544"/>
        <c:scaling>
          <c:orientation val="minMax"/>
        </c:scaling>
        <c:delete val="1"/>
        <c:axPos val="b"/>
        <c:numFmt formatCode="ge" sourceLinked="1"/>
        <c:majorTickMark val="none"/>
        <c:minorTickMark val="none"/>
        <c:tickLblPos val="none"/>
        <c:crossAx val="209758976"/>
        <c:crosses val="autoZero"/>
        <c:auto val="1"/>
        <c:lblOffset val="100"/>
        <c:baseTimeUnit val="years"/>
      </c:dateAx>
      <c:valAx>
        <c:axId val="209758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9756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09825768"/>
        <c:axId val="209826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4.46</c:v>
                </c:pt>
                <c:pt idx="1">
                  <c:v>4.3899999999999997</c:v>
                </c:pt>
                <c:pt idx="2">
                  <c:v>0.41</c:v>
                </c:pt>
                <c:pt idx="3">
                  <c:v>0.54</c:v>
                </c:pt>
                <c:pt idx="4">
                  <c:v>0.68</c:v>
                </c:pt>
              </c:numCache>
            </c:numRef>
          </c:val>
          <c:smooth val="0"/>
        </c:ser>
        <c:dLbls>
          <c:showLegendKey val="0"/>
          <c:showVal val="0"/>
          <c:showCatName val="0"/>
          <c:showSerName val="0"/>
          <c:showPercent val="0"/>
          <c:showBubbleSize val="0"/>
        </c:dLbls>
        <c:marker val="1"/>
        <c:smooth val="0"/>
        <c:axId val="209825768"/>
        <c:axId val="209826160"/>
      </c:lineChart>
      <c:dateAx>
        <c:axId val="209825768"/>
        <c:scaling>
          <c:orientation val="minMax"/>
        </c:scaling>
        <c:delete val="1"/>
        <c:axPos val="b"/>
        <c:numFmt formatCode="ge" sourceLinked="1"/>
        <c:majorTickMark val="none"/>
        <c:minorTickMark val="none"/>
        <c:tickLblPos val="none"/>
        <c:crossAx val="209826160"/>
        <c:crosses val="autoZero"/>
        <c:auto val="1"/>
        <c:lblOffset val="100"/>
        <c:baseTimeUnit val="years"/>
      </c:dateAx>
      <c:valAx>
        <c:axId val="2098261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9825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988.38</c:v>
                </c:pt>
                <c:pt idx="1">
                  <c:v>1086.29</c:v>
                </c:pt>
                <c:pt idx="2">
                  <c:v>568.98</c:v>
                </c:pt>
                <c:pt idx="3">
                  <c:v>496.84</c:v>
                </c:pt>
                <c:pt idx="4">
                  <c:v>495.81</c:v>
                </c:pt>
              </c:numCache>
            </c:numRef>
          </c:val>
        </c:ser>
        <c:dLbls>
          <c:showLegendKey val="0"/>
          <c:showVal val="0"/>
          <c:showCatName val="0"/>
          <c:showSerName val="0"/>
          <c:showPercent val="0"/>
          <c:showBubbleSize val="0"/>
        </c:dLbls>
        <c:gapWidth val="150"/>
        <c:axId val="209827336"/>
        <c:axId val="209827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701</c:v>
                </c:pt>
                <c:pt idx="1">
                  <c:v>739.59</c:v>
                </c:pt>
                <c:pt idx="2">
                  <c:v>335.95</c:v>
                </c:pt>
                <c:pt idx="3">
                  <c:v>346.59</c:v>
                </c:pt>
                <c:pt idx="4">
                  <c:v>357.82</c:v>
                </c:pt>
              </c:numCache>
            </c:numRef>
          </c:val>
          <c:smooth val="0"/>
        </c:ser>
        <c:dLbls>
          <c:showLegendKey val="0"/>
          <c:showVal val="0"/>
          <c:showCatName val="0"/>
          <c:showSerName val="0"/>
          <c:showPercent val="0"/>
          <c:showBubbleSize val="0"/>
        </c:dLbls>
        <c:marker val="1"/>
        <c:smooth val="0"/>
        <c:axId val="209827336"/>
        <c:axId val="209827728"/>
      </c:lineChart>
      <c:dateAx>
        <c:axId val="209827336"/>
        <c:scaling>
          <c:orientation val="minMax"/>
        </c:scaling>
        <c:delete val="1"/>
        <c:axPos val="b"/>
        <c:numFmt formatCode="ge" sourceLinked="1"/>
        <c:majorTickMark val="none"/>
        <c:minorTickMark val="none"/>
        <c:tickLblPos val="none"/>
        <c:crossAx val="209827728"/>
        <c:crosses val="autoZero"/>
        <c:auto val="1"/>
        <c:lblOffset val="100"/>
        <c:baseTimeUnit val="years"/>
      </c:dateAx>
      <c:valAx>
        <c:axId val="2098277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9827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102.9</c:v>
                </c:pt>
                <c:pt idx="1">
                  <c:v>81.83</c:v>
                </c:pt>
                <c:pt idx="2">
                  <c:v>67.2</c:v>
                </c:pt>
                <c:pt idx="3">
                  <c:v>51.26</c:v>
                </c:pt>
                <c:pt idx="4">
                  <c:v>37.71</c:v>
                </c:pt>
              </c:numCache>
            </c:numRef>
          </c:val>
        </c:ser>
        <c:dLbls>
          <c:showLegendKey val="0"/>
          <c:showVal val="0"/>
          <c:showCatName val="0"/>
          <c:showSerName val="0"/>
          <c:showPercent val="0"/>
          <c:showBubbleSize val="0"/>
        </c:dLbls>
        <c:gapWidth val="150"/>
        <c:axId val="209828904"/>
        <c:axId val="209829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330.99</c:v>
                </c:pt>
                <c:pt idx="1">
                  <c:v>324.08999999999997</c:v>
                </c:pt>
                <c:pt idx="2">
                  <c:v>319.82</c:v>
                </c:pt>
                <c:pt idx="3">
                  <c:v>312.02999999999997</c:v>
                </c:pt>
                <c:pt idx="4">
                  <c:v>307.45999999999998</c:v>
                </c:pt>
              </c:numCache>
            </c:numRef>
          </c:val>
          <c:smooth val="0"/>
        </c:ser>
        <c:dLbls>
          <c:showLegendKey val="0"/>
          <c:showVal val="0"/>
          <c:showCatName val="0"/>
          <c:showSerName val="0"/>
          <c:showPercent val="0"/>
          <c:showBubbleSize val="0"/>
        </c:dLbls>
        <c:marker val="1"/>
        <c:smooth val="0"/>
        <c:axId val="209828904"/>
        <c:axId val="209829296"/>
      </c:lineChart>
      <c:dateAx>
        <c:axId val="209828904"/>
        <c:scaling>
          <c:orientation val="minMax"/>
        </c:scaling>
        <c:delete val="1"/>
        <c:axPos val="b"/>
        <c:numFmt formatCode="ge" sourceLinked="1"/>
        <c:majorTickMark val="none"/>
        <c:minorTickMark val="none"/>
        <c:tickLblPos val="none"/>
        <c:crossAx val="209829296"/>
        <c:crosses val="autoZero"/>
        <c:auto val="1"/>
        <c:lblOffset val="100"/>
        <c:baseTimeUnit val="years"/>
      </c:dateAx>
      <c:valAx>
        <c:axId val="2098292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9828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106.38</c:v>
                </c:pt>
                <c:pt idx="1">
                  <c:v>112.97</c:v>
                </c:pt>
                <c:pt idx="2">
                  <c:v>122.67</c:v>
                </c:pt>
                <c:pt idx="3">
                  <c:v>129.07</c:v>
                </c:pt>
                <c:pt idx="4">
                  <c:v>133.30000000000001</c:v>
                </c:pt>
              </c:numCache>
            </c:numRef>
          </c:val>
        </c:ser>
        <c:dLbls>
          <c:showLegendKey val="0"/>
          <c:showVal val="0"/>
          <c:showCatName val="0"/>
          <c:showSerName val="0"/>
          <c:showPercent val="0"/>
          <c:showBubbleSize val="0"/>
        </c:dLbls>
        <c:gapWidth val="150"/>
        <c:axId val="111556152"/>
        <c:axId val="111555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100.27</c:v>
                </c:pt>
                <c:pt idx="1">
                  <c:v>99.46</c:v>
                </c:pt>
                <c:pt idx="2">
                  <c:v>105.21</c:v>
                </c:pt>
                <c:pt idx="3">
                  <c:v>105.71</c:v>
                </c:pt>
                <c:pt idx="4">
                  <c:v>106.01</c:v>
                </c:pt>
              </c:numCache>
            </c:numRef>
          </c:val>
          <c:smooth val="0"/>
        </c:ser>
        <c:dLbls>
          <c:showLegendKey val="0"/>
          <c:showVal val="0"/>
          <c:showCatName val="0"/>
          <c:showSerName val="0"/>
          <c:showPercent val="0"/>
          <c:showBubbleSize val="0"/>
        </c:dLbls>
        <c:marker val="1"/>
        <c:smooth val="0"/>
        <c:axId val="111556152"/>
        <c:axId val="111555760"/>
      </c:lineChart>
      <c:dateAx>
        <c:axId val="111556152"/>
        <c:scaling>
          <c:orientation val="minMax"/>
        </c:scaling>
        <c:delete val="1"/>
        <c:axPos val="b"/>
        <c:numFmt formatCode="ge" sourceLinked="1"/>
        <c:majorTickMark val="none"/>
        <c:minorTickMark val="none"/>
        <c:tickLblPos val="none"/>
        <c:crossAx val="111555760"/>
        <c:crosses val="autoZero"/>
        <c:auto val="1"/>
        <c:lblOffset val="100"/>
        <c:baseTimeUnit val="years"/>
      </c:dateAx>
      <c:valAx>
        <c:axId val="111555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556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250.31</c:v>
                </c:pt>
                <c:pt idx="1">
                  <c:v>236.87</c:v>
                </c:pt>
                <c:pt idx="2">
                  <c:v>216.96</c:v>
                </c:pt>
                <c:pt idx="3">
                  <c:v>206.21</c:v>
                </c:pt>
                <c:pt idx="4">
                  <c:v>199.44</c:v>
                </c:pt>
              </c:numCache>
            </c:numRef>
          </c:val>
        </c:ser>
        <c:dLbls>
          <c:showLegendKey val="0"/>
          <c:showVal val="0"/>
          <c:showCatName val="0"/>
          <c:showSerName val="0"/>
          <c:showPercent val="0"/>
          <c:showBubbleSize val="0"/>
        </c:dLbls>
        <c:gapWidth val="150"/>
        <c:axId val="111556544"/>
        <c:axId val="209981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169.62</c:v>
                </c:pt>
                <c:pt idx="1">
                  <c:v>171.78</c:v>
                </c:pt>
                <c:pt idx="2">
                  <c:v>162.59</c:v>
                </c:pt>
                <c:pt idx="3">
                  <c:v>162.15</c:v>
                </c:pt>
                <c:pt idx="4">
                  <c:v>162.24</c:v>
                </c:pt>
              </c:numCache>
            </c:numRef>
          </c:val>
          <c:smooth val="0"/>
        </c:ser>
        <c:dLbls>
          <c:showLegendKey val="0"/>
          <c:showVal val="0"/>
          <c:showCatName val="0"/>
          <c:showSerName val="0"/>
          <c:showPercent val="0"/>
          <c:showBubbleSize val="0"/>
        </c:dLbls>
        <c:marker val="1"/>
        <c:smooth val="0"/>
        <c:axId val="111556544"/>
        <c:axId val="209981264"/>
      </c:lineChart>
      <c:dateAx>
        <c:axId val="111556544"/>
        <c:scaling>
          <c:orientation val="minMax"/>
        </c:scaling>
        <c:delete val="1"/>
        <c:axPos val="b"/>
        <c:numFmt formatCode="ge" sourceLinked="1"/>
        <c:majorTickMark val="none"/>
        <c:minorTickMark val="none"/>
        <c:tickLblPos val="none"/>
        <c:crossAx val="209981264"/>
        <c:crosses val="autoZero"/>
        <c:auto val="1"/>
        <c:lblOffset val="100"/>
        <c:baseTimeUnit val="years"/>
      </c:dateAx>
      <c:valAx>
        <c:axId val="209981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556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election activeCell="AG9" sqref="AG9"/>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5" t="str">
        <f>データ!H6</f>
        <v>宮城県　名取市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A4</v>
      </c>
      <c r="X8" s="59"/>
      <c r="Y8" s="59"/>
      <c r="Z8" s="59"/>
      <c r="AA8" s="59"/>
      <c r="AB8" s="59"/>
      <c r="AC8" s="59"/>
      <c r="AD8" s="60" t="s">
        <v>119</v>
      </c>
      <c r="AE8" s="60"/>
      <c r="AF8" s="60"/>
      <c r="AG8" s="60"/>
      <c r="AH8" s="60"/>
      <c r="AI8" s="60"/>
      <c r="AJ8" s="60"/>
      <c r="AK8" s="5"/>
      <c r="AL8" s="61">
        <f>データ!$R$6</f>
        <v>77845</v>
      </c>
      <c r="AM8" s="61"/>
      <c r="AN8" s="61"/>
      <c r="AO8" s="61"/>
      <c r="AP8" s="61"/>
      <c r="AQ8" s="61"/>
      <c r="AR8" s="61"/>
      <c r="AS8" s="61"/>
      <c r="AT8" s="51">
        <f>データ!$S$6</f>
        <v>98.17</v>
      </c>
      <c r="AU8" s="52"/>
      <c r="AV8" s="52"/>
      <c r="AW8" s="52"/>
      <c r="AX8" s="52"/>
      <c r="AY8" s="52"/>
      <c r="AZ8" s="52"/>
      <c r="BA8" s="52"/>
      <c r="BB8" s="53">
        <f>データ!$T$6</f>
        <v>792.96</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c r="A10" s="2"/>
      <c r="B10" s="51" t="str">
        <f>データ!$N$6</f>
        <v>-</v>
      </c>
      <c r="C10" s="52"/>
      <c r="D10" s="52"/>
      <c r="E10" s="52"/>
      <c r="F10" s="52"/>
      <c r="G10" s="52"/>
      <c r="H10" s="52"/>
      <c r="I10" s="51">
        <f>データ!$O$6</f>
        <v>91.3</v>
      </c>
      <c r="J10" s="52"/>
      <c r="K10" s="52"/>
      <c r="L10" s="52"/>
      <c r="M10" s="52"/>
      <c r="N10" s="52"/>
      <c r="O10" s="64"/>
      <c r="P10" s="53">
        <f>データ!$P$6</f>
        <v>99.65</v>
      </c>
      <c r="Q10" s="53"/>
      <c r="R10" s="53"/>
      <c r="S10" s="53"/>
      <c r="T10" s="53"/>
      <c r="U10" s="53"/>
      <c r="V10" s="53"/>
      <c r="W10" s="61">
        <f>データ!$Q$6</f>
        <v>3272</v>
      </c>
      <c r="X10" s="61"/>
      <c r="Y10" s="61"/>
      <c r="Z10" s="61"/>
      <c r="AA10" s="61"/>
      <c r="AB10" s="61"/>
      <c r="AC10" s="61"/>
      <c r="AD10" s="2"/>
      <c r="AE10" s="2"/>
      <c r="AF10" s="2"/>
      <c r="AG10" s="2"/>
      <c r="AH10" s="5"/>
      <c r="AI10" s="5"/>
      <c r="AJ10" s="5"/>
      <c r="AK10" s="5"/>
      <c r="AL10" s="61">
        <f>データ!$U$6</f>
        <v>77691</v>
      </c>
      <c r="AM10" s="61"/>
      <c r="AN10" s="61"/>
      <c r="AO10" s="61"/>
      <c r="AP10" s="61"/>
      <c r="AQ10" s="61"/>
      <c r="AR10" s="61"/>
      <c r="AS10" s="61"/>
      <c r="AT10" s="51">
        <f>データ!$V$6</f>
        <v>98.17</v>
      </c>
      <c r="AU10" s="52"/>
      <c r="AV10" s="52"/>
      <c r="AW10" s="52"/>
      <c r="AX10" s="52"/>
      <c r="AY10" s="52"/>
      <c r="AZ10" s="52"/>
      <c r="BA10" s="52"/>
      <c r="BB10" s="53">
        <f>データ!$W$6</f>
        <v>791.39</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118</v>
      </c>
      <c r="BM16" s="82"/>
      <c r="BN16" s="82"/>
      <c r="BO16" s="82"/>
      <c r="BP16" s="82"/>
      <c r="BQ16" s="82"/>
      <c r="BR16" s="82"/>
      <c r="BS16" s="82"/>
      <c r="BT16" s="82"/>
      <c r="BU16" s="82"/>
      <c r="BV16" s="82"/>
      <c r="BW16" s="82"/>
      <c r="BX16" s="82"/>
      <c r="BY16" s="82"/>
      <c r="BZ16" s="83"/>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116</v>
      </c>
      <c r="BM47" s="82"/>
      <c r="BN47" s="82"/>
      <c r="BO47" s="82"/>
      <c r="BP47" s="82"/>
      <c r="BQ47" s="82"/>
      <c r="BR47" s="82"/>
      <c r="BS47" s="82"/>
      <c r="BT47" s="82"/>
      <c r="BU47" s="82"/>
      <c r="BV47" s="82"/>
      <c r="BW47" s="82"/>
      <c r="BX47" s="82"/>
      <c r="BY47" s="82"/>
      <c r="BZ47" s="83"/>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5" t="s">
        <v>117</v>
      </c>
      <c r="BM66" s="86"/>
      <c r="BN66" s="86"/>
      <c r="BO66" s="86"/>
      <c r="BP66" s="86"/>
      <c r="BQ66" s="86"/>
      <c r="BR66" s="86"/>
      <c r="BS66" s="86"/>
      <c r="BT66" s="86"/>
      <c r="BU66" s="86"/>
      <c r="BV66" s="86"/>
      <c r="BW66" s="86"/>
      <c r="BX66" s="86"/>
      <c r="BY66" s="86"/>
      <c r="BZ66" s="87"/>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5"/>
      <c r="BM67" s="86"/>
      <c r="BN67" s="86"/>
      <c r="BO67" s="86"/>
      <c r="BP67" s="86"/>
      <c r="BQ67" s="86"/>
      <c r="BR67" s="86"/>
      <c r="BS67" s="86"/>
      <c r="BT67" s="86"/>
      <c r="BU67" s="86"/>
      <c r="BV67" s="86"/>
      <c r="BW67" s="86"/>
      <c r="BX67" s="86"/>
      <c r="BY67" s="86"/>
      <c r="BZ67" s="87"/>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5"/>
      <c r="BM68" s="86"/>
      <c r="BN68" s="86"/>
      <c r="BO68" s="86"/>
      <c r="BP68" s="86"/>
      <c r="BQ68" s="86"/>
      <c r="BR68" s="86"/>
      <c r="BS68" s="86"/>
      <c r="BT68" s="86"/>
      <c r="BU68" s="86"/>
      <c r="BV68" s="86"/>
      <c r="BW68" s="86"/>
      <c r="BX68" s="86"/>
      <c r="BY68" s="86"/>
      <c r="BZ68" s="87"/>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5"/>
      <c r="BM69" s="86"/>
      <c r="BN69" s="86"/>
      <c r="BO69" s="86"/>
      <c r="BP69" s="86"/>
      <c r="BQ69" s="86"/>
      <c r="BR69" s="86"/>
      <c r="BS69" s="86"/>
      <c r="BT69" s="86"/>
      <c r="BU69" s="86"/>
      <c r="BV69" s="86"/>
      <c r="BW69" s="86"/>
      <c r="BX69" s="86"/>
      <c r="BY69" s="86"/>
      <c r="BZ69" s="87"/>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5"/>
      <c r="BM70" s="86"/>
      <c r="BN70" s="86"/>
      <c r="BO70" s="86"/>
      <c r="BP70" s="86"/>
      <c r="BQ70" s="86"/>
      <c r="BR70" s="86"/>
      <c r="BS70" s="86"/>
      <c r="BT70" s="86"/>
      <c r="BU70" s="86"/>
      <c r="BV70" s="86"/>
      <c r="BW70" s="86"/>
      <c r="BX70" s="86"/>
      <c r="BY70" s="86"/>
      <c r="BZ70" s="87"/>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5"/>
      <c r="BM71" s="86"/>
      <c r="BN71" s="86"/>
      <c r="BO71" s="86"/>
      <c r="BP71" s="86"/>
      <c r="BQ71" s="86"/>
      <c r="BR71" s="86"/>
      <c r="BS71" s="86"/>
      <c r="BT71" s="86"/>
      <c r="BU71" s="86"/>
      <c r="BV71" s="86"/>
      <c r="BW71" s="86"/>
      <c r="BX71" s="86"/>
      <c r="BY71" s="86"/>
      <c r="BZ71" s="87"/>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5"/>
      <c r="BM72" s="86"/>
      <c r="BN72" s="86"/>
      <c r="BO72" s="86"/>
      <c r="BP72" s="86"/>
      <c r="BQ72" s="86"/>
      <c r="BR72" s="86"/>
      <c r="BS72" s="86"/>
      <c r="BT72" s="86"/>
      <c r="BU72" s="86"/>
      <c r="BV72" s="86"/>
      <c r="BW72" s="86"/>
      <c r="BX72" s="86"/>
      <c r="BY72" s="86"/>
      <c r="BZ72" s="87"/>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5"/>
      <c r="BM73" s="86"/>
      <c r="BN73" s="86"/>
      <c r="BO73" s="86"/>
      <c r="BP73" s="86"/>
      <c r="BQ73" s="86"/>
      <c r="BR73" s="86"/>
      <c r="BS73" s="86"/>
      <c r="BT73" s="86"/>
      <c r="BU73" s="86"/>
      <c r="BV73" s="86"/>
      <c r="BW73" s="86"/>
      <c r="BX73" s="86"/>
      <c r="BY73" s="86"/>
      <c r="BZ73" s="87"/>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5"/>
      <c r="BM74" s="86"/>
      <c r="BN74" s="86"/>
      <c r="BO74" s="86"/>
      <c r="BP74" s="86"/>
      <c r="BQ74" s="86"/>
      <c r="BR74" s="86"/>
      <c r="BS74" s="86"/>
      <c r="BT74" s="86"/>
      <c r="BU74" s="86"/>
      <c r="BV74" s="86"/>
      <c r="BW74" s="86"/>
      <c r="BX74" s="86"/>
      <c r="BY74" s="86"/>
      <c r="BZ74" s="87"/>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5"/>
      <c r="BM75" s="86"/>
      <c r="BN75" s="86"/>
      <c r="BO75" s="86"/>
      <c r="BP75" s="86"/>
      <c r="BQ75" s="86"/>
      <c r="BR75" s="86"/>
      <c r="BS75" s="86"/>
      <c r="BT75" s="86"/>
      <c r="BU75" s="86"/>
      <c r="BV75" s="86"/>
      <c r="BW75" s="86"/>
      <c r="BX75" s="86"/>
      <c r="BY75" s="86"/>
      <c r="BZ75" s="87"/>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5"/>
      <c r="BM76" s="86"/>
      <c r="BN76" s="86"/>
      <c r="BO76" s="86"/>
      <c r="BP76" s="86"/>
      <c r="BQ76" s="86"/>
      <c r="BR76" s="86"/>
      <c r="BS76" s="86"/>
      <c r="BT76" s="86"/>
      <c r="BU76" s="86"/>
      <c r="BV76" s="86"/>
      <c r="BW76" s="86"/>
      <c r="BX76" s="86"/>
      <c r="BY76" s="86"/>
      <c r="BZ76" s="87"/>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5"/>
      <c r="BM77" s="86"/>
      <c r="BN77" s="86"/>
      <c r="BO77" s="86"/>
      <c r="BP77" s="86"/>
      <c r="BQ77" s="86"/>
      <c r="BR77" s="86"/>
      <c r="BS77" s="86"/>
      <c r="BT77" s="86"/>
      <c r="BU77" s="86"/>
      <c r="BV77" s="86"/>
      <c r="BW77" s="86"/>
      <c r="BX77" s="86"/>
      <c r="BY77" s="86"/>
      <c r="BZ77" s="87"/>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5"/>
      <c r="BM78" s="86"/>
      <c r="BN78" s="86"/>
      <c r="BO78" s="86"/>
      <c r="BP78" s="86"/>
      <c r="BQ78" s="86"/>
      <c r="BR78" s="86"/>
      <c r="BS78" s="86"/>
      <c r="BT78" s="86"/>
      <c r="BU78" s="86"/>
      <c r="BV78" s="86"/>
      <c r="BW78" s="86"/>
      <c r="BX78" s="86"/>
      <c r="BY78" s="86"/>
      <c r="BZ78" s="87"/>
    </row>
    <row r="79" spans="1:78" ht="13.5" customHeight="1">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5"/>
      <c r="BM79" s="86"/>
      <c r="BN79" s="86"/>
      <c r="BO79" s="86"/>
      <c r="BP79" s="86"/>
      <c r="BQ79" s="86"/>
      <c r="BR79" s="86"/>
      <c r="BS79" s="86"/>
      <c r="BT79" s="86"/>
      <c r="BU79" s="86"/>
      <c r="BV79" s="86"/>
      <c r="BW79" s="86"/>
      <c r="BX79" s="86"/>
      <c r="BY79" s="86"/>
      <c r="BZ79" s="87"/>
    </row>
    <row r="80" spans="1:78" ht="13.5" customHeight="1">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5"/>
      <c r="BM80" s="86"/>
      <c r="BN80" s="86"/>
      <c r="BO80" s="86"/>
      <c r="BP80" s="86"/>
      <c r="BQ80" s="86"/>
      <c r="BR80" s="86"/>
      <c r="BS80" s="86"/>
      <c r="BT80" s="86"/>
      <c r="BU80" s="86"/>
      <c r="BV80" s="86"/>
      <c r="BW80" s="86"/>
      <c r="BX80" s="86"/>
      <c r="BY80" s="86"/>
      <c r="BZ80" s="87"/>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5"/>
      <c r="BM81" s="86"/>
      <c r="BN81" s="86"/>
      <c r="BO81" s="86"/>
      <c r="BP81" s="86"/>
      <c r="BQ81" s="86"/>
      <c r="BR81" s="86"/>
      <c r="BS81" s="86"/>
      <c r="BT81" s="86"/>
      <c r="BU81" s="86"/>
      <c r="BV81" s="86"/>
      <c r="BW81" s="86"/>
      <c r="BX81" s="86"/>
      <c r="BY81" s="86"/>
      <c r="BZ81" s="87"/>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8"/>
      <c r="BM82" s="89"/>
      <c r="BN82" s="89"/>
      <c r="BO82" s="89"/>
      <c r="BP82" s="89"/>
      <c r="BQ82" s="89"/>
      <c r="BR82" s="89"/>
      <c r="BS82" s="89"/>
      <c r="BT82" s="89"/>
      <c r="BU82" s="89"/>
      <c r="BV82" s="89"/>
      <c r="BW82" s="89"/>
      <c r="BX82" s="89"/>
      <c r="BY82" s="89"/>
      <c r="BZ82" s="90"/>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92" t="s">
        <v>62</v>
      </c>
      <c r="I3" s="93"/>
      <c r="J3" s="93"/>
      <c r="K3" s="93"/>
      <c r="L3" s="93"/>
      <c r="M3" s="93"/>
      <c r="N3" s="93"/>
      <c r="O3" s="93"/>
      <c r="P3" s="93"/>
      <c r="Q3" s="93"/>
      <c r="R3" s="93"/>
      <c r="S3" s="93"/>
      <c r="T3" s="93"/>
      <c r="U3" s="93"/>
      <c r="V3" s="93"/>
      <c r="W3" s="94"/>
      <c r="X3" s="98" t="s">
        <v>63</v>
      </c>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91"/>
      <c r="BU3" s="91"/>
      <c r="BV3" s="91"/>
      <c r="BW3" s="91"/>
      <c r="BX3" s="91"/>
      <c r="BY3" s="91"/>
      <c r="BZ3" s="91"/>
      <c r="CA3" s="91"/>
      <c r="CB3" s="91"/>
      <c r="CC3" s="91"/>
      <c r="CD3" s="91"/>
      <c r="CE3" s="91"/>
      <c r="CF3" s="91"/>
      <c r="CG3" s="91"/>
      <c r="CH3" s="91"/>
      <c r="CI3" s="91"/>
      <c r="CJ3" s="91"/>
      <c r="CK3" s="91"/>
      <c r="CL3" s="91"/>
      <c r="CM3" s="91"/>
      <c r="CN3" s="91"/>
      <c r="CO3" s="91"/>
      <c r="CP3" s="91"/>
      <c r="CQ3" s="91"/>
      <c r="CR3" s="91"/>
      <c r="CS3" s="91"/>
      <c r="CT3" s="91"/>
      <c r="CU3" s="91"/>
      <c r="CV3" s="91"/>
      <c r="CW3" s="91"/>
      <c r="CX3" s="91"/>
      <c r="CY3" s="91"/>
      <c r="CZ3" s="91"/>
      <c r="DA3" s="91"/>
      <c r="DB3" s="91"/>
      <c r="DC3" s="91"/>
      <c r="DD3" s="91"/>
      <c r="DE3" s="91"/>
      <c r="DF3" s="91"/>
      <c r="DG3" s="91"/>
      <c r="DH3" s="91" t="s">
        <v>64</v>
      </c>
      <c r="DI3" s="91"/>
      <c r="DJ3" s="91"/>
      <c r="DK3" s="91"/>
      <c r="DL3" s="91"/>
      <c r="DM3" s="91"/>
      <c r="DN3" s="91"/>
      <c r="DO3" s="91"/>
      <c r="DP3" s="91"/>
      <c r="DQ3" s="91"/>
      <c r="DR3" s="91"/>
      <c r="DS3" s="91"/>
      <c r="DT3" s="91"/>
      <c r="DU3" s="91"/>
      <c r="DV3" s="91"/>
      <c r="DW3" s="91"/>
      <c r="DX3" s="91"/>
      <c r="DY3" s="91"/>
      <c r="DZ3" s="91"/>
      <c r="EA3" s="91"/>
      <c r="EB3" s="91"/>
      <c r="EC3" s="91"/>
      <c r="ED3" s="91"/>
      <c r="EE3" s="91"/>
      <c r="EF3" s="91"/>
      <c r="EG3" s="91"/>
      <c r="EH3" s="91"/>
      <c r="EI3" s="91"/>
      <c r="EJ3" s="91"/>
      <c r="EK3" s="91"/>
      <c r="EL3" s="91"/>
      <c r="EM3" s="91"/>
      <c r="EN3" s="91"/>
    </row>
    <row r="4" spans="1:144">
      <c r="A4" s="29" t="s">
        <v>65</v>
      </c>
      <c r="B4" s="31"/>
      <c r="C4" s="31"/>
      <c r="D4" s="31"/>
      <c r="E4" s="31"/>
      <c r="F4" s="31"/>
      <c r="G4" s="31"/>
      <c r="H4" s="95"/>
      <c r="I4" s="96"/>
      <c r="J4" s="96"/>
      <c r="K4" s="96"/>
      <c r="L4" s="96"/>
      <c r="M4" s="96"/>
      <c r="N4" s="96"/>
      <c r="O4" s="96"/>
      <c r="P4" s="96"/>
      <c r="Q4" s="96"/>
      <c r="R4" s="96"/>
      <c r="S4" s="96"/>
      <c r="T4" s="96"/>
      <c r="U4" s="96"/>
      <c r="V4" s="96"/>
      <c r="W4" s="97"/>
      <c r="X4" s="91" t="s">
        <v>66</v>
      </c>
      <c r="Y4" s="91"/>
      <c r="Z4" s="91"/>
      <c r="AA4" s="91"/>
      <c r="AB4" s="91"/>
      <c r="AC4" s="91"/>
      <c r="AD4" s="91"/>
      <c r="AE4" s="91"/>
      <c r="AF4" s="91"/>
      <c r="AG4" s="91"/>
      <c r="AH4" s="91"/>
      <c r="AI4" s="91" t="s">
        <v>67</v>
      </c>
      <c r="AJ4" s="91"/>
      <c r="AK4" s="91"/>
      <c r="AL4" s="91"/>
      <c r="AM4" s="91"/>
      <c r="AN4" s="91"/>
      <c r="AO4" s="91"/>
      <c r="AP4" s="91"/>
      <c r="AQ4" s="91"/>
      <c r="AR4" s="91"/>
      <c r="AS4" s="91"/>
      <c r="AT4" s="91" t="s">
        <v>68</v>
      </c>
      <c r="AU4" s="91"/>
      <c r="AV4" s="91"/>
      <c r="AW4" s="91"/>
      <c r="AX4" s="91"/>
      <c r="AY4" s="91"/>
      <c r="AZ4" s="91"/>
      <c r="BA4" s="91"/>
      <c r="BB4" s="91"/>
      <c r="BC4" s="91"/>
      <c r="BD4" s="91"/>
      <c r="BE4" s="91" t="s">
        <v>69</v>
      </c>
      <c r="BF4" s="91"/>
      <c r="BG4" s="91"/>
      <c r="BH4" s="91"/>
      <c r="BI4" s="91"/>
      <c r="BJ4" s="91"/>
      <c r="BK4" s="91"/>
      <c r="BL4" s="91"/>
      <c r="BM4" s="91"/>
      <c r="BN4" s="91"/>
      <c r="BO4" s="91"/>
      <c r="BP4" s="91" t="s">
        <v>70</v>
      </c>
      <c r="BQ4" s="91"/>
      <c r="BR4" s="91"/>
      <c r="BS4" s="91"/>
      <c r="BT4" s="91"/>
      <c r="BU4" s="91"/>
      <c r="BV4" s="91"/>
      <c r="BW4" s="91"/>
      <c r="BX4" s="91"/>
      <c r="BY4" s="91"/>
      <c r="BZ4" s="91"/>
      <c r="CA4" s="91" t="s">
        <v>71</v>
      </c>
      <c r="CB4" s="91"/>
      <c r="CC4" s="91"/>
      <c r="CD4" s="91"/>
      <c r="CE4" s="91"/>
      <c r="CF4" s="91"/>
      <c r="CG4" s="91"/>
      <c r="CH4" s="91"/>
      <c r="CI4" s="91"/>
      <c r="CJ4" s="91"/>
      <c r="CK4" s="91"/>
      <c r="CL4" s="91" t="s">
        <v>72</v>
      </c>
      <c r="CM4" s="91"/>
      <c r="CN4" s="91"/>
      <c r="CO4" s="91"/>
      <c r="CP4" s="91"/>
      <c r="CQ4" s="91"/>
      <c r="CR4" s="91"/>
      <c r="CS4" s="91"/>
      <c r="CT4" s="91"/>
      <c r="CU4" s="91"/>
      <c r="CV4" s="91"/>
      <c r="CW4" s="91" t="s">
        <v>73</v>
      </c>
      <c r="CX4" s="91"/>
      <c r="CY4" s="91"/>
      <c r="CZ4" s="91"/>
      <c r="DA4" s="91"/>
      <c r="DB4" s="91"/>
      <c r="DC4" s="91"/>
      <c r="DD4" s="91"/>
      <c r="DE4" s="91"/>
      <c r="DF4" s="91"/>
      <c r="DG4" s="91"/>
      <c r="DH4" s="91" t="s">
        <v>74</v>
      </c>
      <c r="DI4" s="91"/>
      <c r="DJ4" s="91"/>
      <c r="DK4" s="91"/>
      <c r="DL4" s="91"/>
      <c r="DM4" s="91"/>
      <c r="DN4" s="91"/>
      <c r="DO4" s="91"/>
      <c r="DP4" s="91"/>
      <c r="DQ4" s="91"/>
      <c r="DR4" s="91"/>
      <c r="DS4" s="91" t="s">
        <v>75</v>
      </c>
      <c r="DT4" s="91"/>
      <c r="DU4" s="91"/>
      <c r="DV4" s="91"/>
      <c r="DW4" s="91"/>
      <c r="DX4" s="91"/>
      <c r="DY4" s="91"/>
      <c r="DZ4" s="91"/>
      <c r="EA4" s="91"/>
      <c r="EB4" s="91"/>
      <c r="EC4" s="91"/>
      <c r="ED4" s="91" t="s">
        <v>76</v>
      </c>
      <c r="EE4" s="91"/>
      <c r="EF4" s="91"/>
      <c r="EG4" s="91"/>
      <c r="EH4" s="91"/>
      <c r="EI4" s="91"/>
      <c r="EJ4" s="91"/>
      <c r="EK4" s="91"/>
      <c r="EL4" s="91"/>
      <c r="EM4" s="91"/>
      <c r="EN4" s="91"/>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42072</v>
      </c>
      <c r="D6" s="34">
        <f t="shared" si="3"/>
        <v>46</v>
      </c>
      <c r="E6" s="34">
        <f t="shared" si="3"/>
        <v>1</v>
      </c>
      <c r="F6" s="34">
        <f t="shared" si="3"/>
        <v>0</v>
      </c>
      <c r="G6" s="34">
        <f t="shared" si="3"/>
        <v>1</v>
      </c>
      <c r="H6" s="34" t="str">
        <f t="shared" si="3"/>
        <v>宮城県　名取市</v>
      </c>
      <c r="I6" s="34" t="str">
        <f t="shared" si="3"/>
        <v>法適用</v>
      </c>
      <c r="J6" s="34" t="str">
        <f t="shared" si="3"/>
        <v>水道事業</v>
      </c>
      <c r="K6" s="34" t="str">
        <f t="shared" si="3"/>
        <v>末端給水事業</v>
      </c>
      <c r="L6" s="34" t="str">
        <f t="shared" si="3"/>
        <v>A4</v>
      </c>
      <c r="M6" s="34">
        <f t="shared" si="3"/>
        <v>0</v>
      </c>
      <c r="N6" s="35" t="str">
        <f t="shared" si="3"/>
        <v>-</v>
      </c>
      <c r="O6" s="35">
        <f t="shared" si="3"/>
        <v>91.3</v>
      </c>
      <c r="P6" s="35">
        <f t="shared" si="3"/>
        <v>99.65</v>
      </c>
      <c r="Q6" s="35">
        <f t="shared" si="3"/>
        <v>3272</v>
      </c>
      <c r="R6" s="35">
        <f t="shared" si="3"/>
        <v>77845</v>
      </c>
      <c r="S6" s="35">
        <f t="shared" si="3"/>
        <v>98.17</v>
      </c>
      <c r="T6" s="35">
        <f t="shared" si="3"/>
        <v>792.96</v>
      </c>
      <c r="U6" s="35">
        <f t="shared" si="3"/>
        <v>77691</v>
      </c>
      <c r="V6" s="35">
        <f t="shared" si="3"/>
        <v>98.17</v>
      </c>
      <c r="W6" s="35">
        <f t="shared" si="3"/>
        <v>791.39</v>
      </c>
      <c r="X6" s="36">
        <f>IF(X7="",NA(),X7)</f>
        <v>118.67</v>
      </c>
      <c r="Y6" s="36">
        <f t="shared" ref="Y6:AG6" si="4">IF(Y7="",NA(),Y7)</f>
        <v>125.91</v>
      </c>
      <c r="Z6" s="36">
        <f t="shared" si="4"/>
        <v>130.80000000000001</v>
      </c>
      <c r="AA6" s="36">
        <f t="shared" si="4"/>
        <v>132.26</v>
      </c>
      <c r="AB6" s="36">
        <f t="shared" si="4"/>
        <v>141.16</v>
      </c>
      <c r="AC6" s="36">
        <f t="shared" si="4"/>
        <v>108.24</v>
      </c>
      <c r="AD6" s="36">
        <f t="shared" si="4"/>
        <v>107.8</v>
      </c>
      <c r="AE6" s="36">
        <f t="shared" si="4"/>
        <v>111.96</v>
      </c>
      <c r="AF6" s="36">
        <f t="shared" si="4"/>
        <v>112.69</v>
      </c>
      <c r="AG6" s="36">
        <f t="shared" si="4"/>
        <v>113.16</v>
      </c>
      <c r="AH6" s="35" t="str">
        <f>IF(AH7="","",IF(AH7="-","【-】","【"&amp;SUBSTITUTE(TEXT(AH7,"#,##0.00"),"-","△")&amp;"】"))</f>
        <v>【114.35】</v>
      </c>
      <c r="AI6" s="35">
        <f>IF(AI7="",NA(),AI7)</f>
        <v>0</v>
      </c>
      <c r="AJ6" s="35">
        <f t="shared" ref="AJ6:AR6" si="5">IF(AJ7="",NA(),AJ7)</f>
        <v>0</v>
      </c>
      <c r="AK6" s="35">
        <f t="shared" si="5"/>
        <v>0</v>
      </c>
      <c r="AL6" s="35">
        <f t="shared" si="5"/>
        <v>0</v>
      </c>
      <c r="AM6" s="35">
        <f t="shared" si="5"/>
        <v>0</v>
      </c>
      <c r="AN6" s="36">
        <f t="shared" si="5"/>
        <v>4.46</v>
      </c>
      <c r="AO6" s="36">
        <f t="shared" si="5"/>
        <v>4.3899999999999997</v>
      </c>
      <c r="AP6" s="36">
        <f t="shared" si="5"/>
        <v>0.41</v>
      </c>
      <c r="AQ6" s="36">
        <f t="shared" si="5"/>
        <v>0.54</v>
      </c>
      <c r="AR6" s="36">
        <f t="shared" si="5"/>
        <v>0.68</v>
      </c>
      <c r="AS6" s="35" t="str">
        <f>IF(AS7="","",IF(AS7="-","【-】","【"&amp;SUBSTITUTE(TEXT(AS7,"#,##0.00"),"-","△")&amp;"】"))</f>
        <v>【0.79】</v>
      </c>
      <c r="AT6" s="36">
        <f>IF(AT7="",NA(),AT7)</f>
        <v>988.38</v>
      </c>
      <c r="AU6" s="36">
        <f t="shared" ref="AU6:BC6" si="6">IF(AU7="",NA(),AU7)</f>
        <v>1086.29</v>
      </c>
      <c r="AV6" s="36">
        <f t="shared" si="6"/>
        <v>568.98</v>
      </c>
      <c r="AW6" s="36">
        <f t="shared" si="6"/>
        <v>496.84</v>
      </c>
      <c r="AX6" s="36">
        <f t="shared" si="6"/>
        <v>495.81</v>
      </c>
      <c r="AY6" s="36">
        <f t="shared" si="6"/>
        <v>701</v>
      </c>
      <c r="AZ6" s="36">
        <f t="shared" si="6"/>
        <v>739.59</v>
      </c>
      <c r="BA6" s="36">
        <f t="shared" si="6"/>
        <v>335.95</v>
      </c>
      <c r="BB6" s="36">
        <f t="shared" si="6"/>
        <v>346.59</v>
      </c>
      <c r="BC6" s="36">
        <f t="shared" si="6"/>
        <v>357.82</v>
      </c>
      <c r="BD6" s="35" t="str">
        <f>IF(BD7="","",IF(BD7="-","【-】","【"&amp;SUBSTITUTE(TEXT(BD7,"#,##0.00"),"-","△")&amp;"】"))</f>
        <v>【262.87】</v>
      </c>
      <c r="BE6" s="36">
        <f>IF(BE7="",NA(),BE7)</f>
        <v>102.9</v>
      </c>
      <c r="BF6" s="36">
        <f t="shared" ref="BF6:BN6" si="7">IF(BF7="",NA(),BF7)</f>
        <v>81.83</v>
      </c>
      <c r="BG6" s="36">
        <f t="shared" si="7"/>
        <v>67.2</v>
      </c>
      <c r="BH6" s="36">
        <f t="shared" si="7"/>
        <v>51.26</v>
      </c>
      <c r="BI6" s="36">
        <f t="shared" si="7"/>
        <v>37.71</v>
      </c>
      <c r="BJ6" s="36">
        <f t="shared" si="7"/>
        <v>330.99</v>
      </c>
      <c r="BK6" s="36">
        <f t="shared" si="7"/>
        <v>324.08999999999997</v>
      </c>
      <c r="BL6" s="36">
        <f t="shared" si="7"/>
        <v>319.82</v>
      </c>
      <c r="BM6" s="36">
        <f t="shared" si="7"/>
        <v>312.02999999999997</v>
      </c>
      <c r="BN6" s="36">
        <f t="shared" si="7"/>
        <v>307.45999999999998</v>
      </c>
      <c r="BO6" s="35" t="str">
        <f>IF(BO7="","",IF(BO7="-","【-】","【"&amp;SUBSTITUTE(TEXT(BO7,"#,##0.00"),"-","△")&amp;"】"))</f>
        <v>【270.87】</v>
      </c>
      <c r="BP6" s="36">
        <f>IF(BP7="",NA(),BP7)</f>
        <v>106.38</v>
      </c>
      <c r="BQ6" s="36">
        <f t="shared" ref="BQ6:BY6" si="8">IF(BQ7="",NA(),BQ7)</f>
        <v>112.97</v>
      </c>
      <c r="BR6" s="36">
        <f t="shared" si="8"/>
        <v>122.67</v>
      </c>
      <c r="BS6" s="36">
        <f t="shared" si="8"/>
        <v>129.07</v>
      </c>
      <c r="BT6" s="36">
        <f t="shared" si="8"/>
        <v>133.30000000000001</v>
      </c>
      <c r="BU6" s="36">
        <f t="shared" si="8"/>
        <v>100.27</v>
      </c>
      <c r="BV6" s="36">
        <f t="shared" si="8"/>
        <v>99.46</v>
      </c>
      <c r="BW6" s="36">
        <f t="shared" si="8"/>
        <v>105.21</v>
      </c>
      <c r="BX6" s="36">
        <f t="shared" si="8"/>
        <v>105.71</v>
      </c>
      <c r="BY6" s="36">
        <f t="shared" si="8"/>
        <v>106.01</v>
      </c>
      <c r="BZ6" s="35" t="str">
        <f>IF(BZ7="","",IF(BZ7="-","【-】","【"&amp;SUBSTITUTE(TEXT(BZ7,"#,##0.00"),"-","△")&amp;"】"))</f>
        <v>【105.59】</v>
      </c>
      <c r="CA6" s="36">
        <f>IF(CA7="",NA(),CA7)</f>
        <v>250.31</v>
      </c>
      <c r="CB6" s="36">
        <f t="shared" ref="CB6:CJ6" si="9">IF(CB7="",NA(),CB7)</f>
        <v>236.87</v>
      </c>
      <c r="CC6" s="36">
        <f t="shared" si="9"/>
        <v>216.96</v>
      </c>
      <c r="CD6" s="36">
        <f t="shared" si="9"/>
        <v>206.21</v>
      </c>
      <c r="CE6" s="36">
        <f t="shared" si="9"/>
        <v>199.44</v>
      </c>
      <c r="CF6" s="36">
        <f t="shared" si="9"/>
        <v>169.62</v>
      </c>
      <c r="CG6" s="36">
        <f t="shared" si="9"/>
        <v>171.78</v>
      </c>
      <c r="CH6" s="36">
        <f t="shared" si="9"/>
        <v>162.59</v>
      </c>
      <c r="CI6" s="36">
        <f t="shared" si="9"/>
        <v>162.15</v>
      </c>
      <c r="CJ6" s="36">
        <f t="shared" si="9"/>
        <v>162.24</v>
      </c>
      <c r="CK6" s="35" t="str">
        <f>IF(CK7="","",IF(CK7="-","【-】","【"&amp;SUBSTITUTE(TEXT(CK7,"#,##0.00"),"-","△")&amp;"】"))</f>
        <v>【163.27】</v>
      </c>
      <c r="CL6" s="36">
        <f>IF(CL7="",NA(),CL7)</f>
        <v>62.1</v>
      </c>
      <c r="CM6" s="36">
        <f t="shared" ref="CM6:CU6" si="10">IF(CM7="",NA(),CM7)</f>
        <v>64.78</v>
      </c>
      <c r="CN6" s="36">
        <f t="shared" si="10"/>
        <v>64.47</v>
      </c>
      <c r="CO6" s="36">
        <f t="shared" si="10"/>
        <v>68.599999999999994</v>
      </c>
      <c r="CP6" s="36">
        <f t="shared" si="10"/>
        <v>68.08</v>
      </c>
      <c r="CQ6" s="36">
        <f t="shared" si="10"/>
        <v>59.88</v>
      </c>
      <c r="CR6" s="36">
        <f t="shared" si="10"/>
        <v>59.68</v>
      </c>
      <c r="CS6" s="36">
        <f t="shared" si="10"/>
        <v>59.17</v>
      </c>
      <c r="CT6" s="36">
        <f t="shared" si="10"/>
        <v>59.34</v>
      </c>
      <c r="CU6" s="36">
        <f t="shared" si="10"/>
        <v>59.11</v>
      </c>
      <c r="CV6" s="35" t="str">
        <f>IF(CV7="","",IF(CV7="-","【-】","【"&amp;SUBSTITUTE(TEXT(CV7,"#,##0.00"),"-","△")&amp;"】"))</f>
        <v>【59.94】</v>
      </c>
      <c r="CW6" s="36">
        <f>IF(CW7="",NA(),CW7)</f>
        <v>84.46</v>
      </c>
      <c r="CX6" s="36">
        <f t="shared" ref="CX6:DF6" si="11">IF(CX7="",NA(),CX7)</f>
        <v>83.89</v>
      </c>
      <c r="CY6" s="36">
        <f t="shared" si="11"/>
        <v>83.31</v>
      </c>
      <c r="CZ6" s="36">
        <f t="shared" si="11"/>
        <v>85.12</v>
      </c>
      <c r="DA6" s="36">
        <f t="shared" si="11"/>
        <v>86.72</v>
      </c>
      <c r="DB6" s="36">
        <f t="shared" si="11"/>
        <v>87.65</v>
      </c>
      <c r="DC6" s="36">
        <f t="shared" si="11"/>
        <v>87.63</v>
      </c>
      <c r="DD6" s="36">
        <f t="shared" si="11"/>
        <v>87.6</v>
      </c>
      <c r="DE6" s="36">
        <f t="shared" si="11"/>
        <v>87.74</v>
      </c>
      <c r="DF6" s="36">
        <f t="shared" si="11"/>
        <v>87.91</v>
      </c>
      <c r="DG6" s="35" t="str">
        <f>IF(DG7="","",IF(DG7="-","【-】","【"&amp;SUBSTITUTE(TEXT(DG7,"#,##0.00"),"-","△")&amp;"】"))</f>
        <v>【90.22】</v>
      </c>
      <c r="DH6" s="36">
        <f>IF(DH7="",NA(),DH7)</f>
        <v>44.19</v>
      </c>
      <c r="DI6" s="36">
        <f t="shared" ref="DI6:DQ6" si="12">IF(DI7="",NA(),DI7)</f>
        <v>45.78</v>
      </c>
      <c r="DJ6" s="36">
        <f t="shared" si="12"/>
        <v>48.89</v>
      </c>
      <c r="DK6" s="36">
        <f t="shared" si="12"/>
        <v>49.9</v>
      </c>
      <c r="DL6" s="36">
        <f t="shared" si="12"/>
        <v>49.86</v>
      </c>
      <c r="DM6" s="36">
        <f t="shared" si="12"/>
        <v>38.69</v>
      </c>
      <c r="DN6" s="36">
        <f t="shared" si="12"/>
        <v>39.65</v>
      </c>
      <c r="DO6" s="36">
        <f t="shared" si="12"/>
        <v>45.25</v>
      </c>
      <c r="DP6" s="36">
        <f t="shared" si="12"/>
        <v>46.27</v>
      </c>
      <c r="DQ6" s="36">
        <f t="shared" si="12"/>
        <v>46.88</v>
      </c>
      <c r="DR6" s="35" t="str">
        <f>IF(DR7="","",IF(DR7="-","【-】","【"&amp;SUBSTITUTE(TEXT(DR7,"#,##0.00"),"-","△")&amp;"】"))</f>
        <v>【47.91】</v>
      </c>
      <c r="DS6" s="36">
        <f>IF(DS7="",NA(),DS7)</f>
        <v>3.37</v>
      </c>
      <c r="DT6" s="36">
        <f t="shared" ref="DT6:EB6" si="13">IF(DT7="",NA(),DT7)</f>
        <v>3.56</v>
      </c>
      <c r="DU6" s="36">
        <f t="shared" si="13"/>
        <v>4.08</v>
      </c>
      <c r="DV6" s="36">
        <f t="shared" si="13"/>
        <v>6.36</v>
      </c>
      <c r="DW6" s="36">
        <f t="shared" si="13"/>
        <v>7.11</v>
      </c>
      <c r="DX6" s="36">
        <f t="shared" si="13"/>
        <v>8.4</v>
      </c>
      <c r="DY6" s="36">
        <f t="shared" si="13"/>
        <v>9.7100000000000009</v>
      </c>
      <c r="DZ6" s="36">
        <f t="shared" si="13"/>
        <v>10.71</v>
      </c>
      <c r="EA6" s="36">
        <f t="shared" si="13"/>
        <v>10.93</v>
      </c>
      <c r="EB6" s="36">
        <f t="shared" si="13"/>
        <v>13.39</v>
      </c>
      <c r="EC6" s="35" t="str">
        <f>IF(EC7="","",IF(EC7="-","【-】","【"&amp;SUBSTITUTE(TEXT(EC7,"#,##0.00"),"-","△")&amp;"】"))</f>
        <v>【15.00】</v>
      </c>
      <c r="ED6" s="36">
        <f>IF(ED7="",NA(),ED7)</f>
        <v>0.32</v>
      </c>
      <c r="EE6" s="36">
        <f t="shared" ref="EE6:EM6" si="14">IF(EE7="",NA(),EE7)</f>
        <v>1.33</v>
      </c>
      <c r="EF6" s="36">
        <f t="shared" si="14"/>
        <v>1.64</v>
      </c>
      <c r="EG6" s="36">
        <f t="shared" si="14"/>
        <v>0.05</v>
      </c>
      <c r="EH6" s="36">
        <f t="shared" si="14"/>
        <v>1.17</v>
      </c>
      <c r="EI6" s="36">
        <f t="shared" si="14"/>
        <v>0.78</v>
      </c>
      <c r="EJ6" s="36">
        <f t="shared" si="14"/>
        <v>0.83</v>
      </c>
      <c r="EK6" s="36">
        <f t="shared" si="14"/>
        <v>0.72</v>
      </c>
      <c r="EL6" s="36">
        <f t="shared" si="14"/>
        <v>0.71</v>
      </c>
      <c r="EM6" s="36">
        <f t="shared" si="14"/>
        <v>0.71</v>
      </c>
      <c r="EN6" s="35" t="str">
        <f>IF(EN7="","",IF(EN7="-","【-】","【"&amp;SUBSTITUTE(TEXT(EN7,"#,##0.00"),"-","△")&amp;"】"))</f>
        <v>【0.76】</v>
      </c>
    </row>
    <row r="7" spans="1:144" s="37" customFormat="1">
      <c r="A7" s="29"/>
      <c r="B7" s="38">
        <v>2016</v>
      </c>
      <c r="C7" s="38">
        <v>42072</v>
      </c>
      <c r="D7" s="38">
        <v>46</v>
      </c>
      <c r="E7" s="38">
        <v>1</v>
      </c>
      <c r="F7" s="38">
        <v>0</v>
      </c>
      <c r="G7" s="38">
        <v>1</v>
      </c>
      <c r="H7" s="38" t="s">
        <v>105</v>
      </c>
      <c r="I7" s="38" t="s">
        <v>106</v>
      </c>
      <c r="J7" s="38" t="s">
        <v>107</v>
      </c>
      <c r="K7" s="38" t="s">
        <v>108</v>
      </c>
      <c r="L7" s="38" t="s">
        <v>109</v>
      </c>
      <c r="M7" s="38"/>
      <c r="N7" s="39" t="s">
        <v>110</v>
      </c>
      <c r="O7" s="39">
        <v>91.3</v>
      </c>
      <c r="P7" s="39">
        <v>99.65</v>
      </c>
      <c r="Q7" s="39">
        <v>3272</v>
      </c>
      <c r="R7" s="39">
        <v>77845</v>
      </c>
      <c r="S7" s="39">
        <v>98.17</v>
      </c>
      <c r="T7" s="39">
        <v>792.96</v>
      </c>
      <c r="U7" s="39">
        <v>77691</v>
      </c>
      <c r="V7" s="39">
        <v>98.17</v>
      </c>
      <c r="W7" s="39">
        <v>791.39</v>
      </c>
      <c r="X7" s="39">
        <v>118.67</v>
      </c>
      <c r="Y7" s="39">
        <v>125.91</v>
      </c>
      <c r="Z7" s="39">
        <v>130.80000000000001</v>
      </c>
      <c r="AA7" s="39">
        <v>132.26</v>
      </c>
      <c r="AB7" s="39">
        <v>141.16</v>
      </c>
      <c r="AC7" s="39">
        <v>108.24</v>
      </c>
      <c r="AD7" s="39">
        <v>107.8</v>
      </c>
      <c r="AE7" s="39">
        <v>111.96</v>
      </c>
      <c r="AF7" s="39">
        <v>112.69</v>
      </c>
      <c r="AG7" s="39">
        <v>113.16</v>
      </c>
      <c r="AH7" s="39">
        <v>114.35</v>
      </c>
      <c r="AI7" s="39">
        <v>0</v>
      </c>
      <c r="AJ7" s="39">
        <v>0</v>
      </c>
      <c r="AK7" s="39">
        <v>0</v>
      </c>
      <c r="AL7" s="39">
        <v>0</v>
      </c>
      <c r="AM7" s="39">
        <v>0</v>
      </c>
      <c r="AN7" s="39">
        <v>4.46</v>
      </c>
      <c r="AO7" s="39">
        <v>4.3899999999999997</v>
      </c>
      <c r="AP7" s="39">
        <v>0.41</v>
      </c>
      <c r="AQ7" s="39">
        <v>0.54</v>
      </c>
      <c r="AR7" s="39">
        <v>0.68</v>
      </c>
      <c r="AS7" s="39">
        <v>0.79</v>
      </c>
      <c r="AT7" s="39">
        <v>988.38</v>
      </c>
      <c r="AU7" s="39">
        <v>1086.29</v>
      </c>
      <c r="AV7" s="39">
        <v>568.98</v>
      </c>
      <c r="AW7" s="39">
        <v>496.84</v>
      </c>
      <c r="AX7" s="39">
        <v>495.81</v>
      </c>
      <c r="AY7" s="39">
        <v>701</v>
      </c>
      <c r="AZ7" s="39">
        <v>739.59</v>
      </c>
      <c r="BA7" s="39">
        <v>335.95</v>
      </c>
      <c r="BB7" s="39">
        <v>346.59</v>
      </c>
      <c r="BC7" s="39">
        <v>357.82</v>
      </c>
      <c r="BD7" s="39">
        <v>262.87</v>
      </c>
      <c r="BE7" s="39">
        <v>102.9</v>
      </c>
      <c r="BF7" s="39">
        <v>81.83</v>
      </c>
      <c r="BG7" s="39">
        <v>67.2</v>
      </c>
      <c r="BH7" s="39">
        <v>51.26</v>
      </c>
      <c r="BI7" s="39">
        <v>37.71</v>
      </c>
      <c r="BJ7" s="39">
        <v>330.99</v>
      </c>
      <c r="BK7" s="39">
        <v>324.08999999999997</v>
      </c>
      <c r="BL7" s="39">
        <v>319.82</v>
      </c>
      <c r="BM7" s="39">
        <v>312.02999999999997</v>
      </c>
      <c r="BN7" s="39">
        <v>307.45999999999998</v>
      </c>
      <c r="BO7" s="39">
        <v>270.87</v>
      </c>
      <c r="BP7" s="39">
        <v>106.38</v>
      </c>
      <c r="BQ7" s="39">
        <v>112.97</v>
      </c>
      <c r="BR7" s="39">
        <v>122.67</v>
      </c>
      <c r="BS7" s="39">
        <v>129.07</v>
      </c>
      <c r="BT7" s="39">
        <v>133.30000000000001</v>
      </c>
      <c r="BU7" s="39">
        <v>100.27</v>
      </c>
      <c r="BV7" s="39">
        <v>99.46</v>
      </c>
      <c r="BW7" s="39">
        <v>105.21</v>
      </c>
      <c r="BX7" s="39">
        <v>105.71</v>
      </c>
      <c r="BY7" s="39">
        <v>106.01</v>
      </c>
      <c r="BZ7" s="39">
        <v>105.59</v>
      </c>
      <c r="CA7" s="39">
        <v>250.31</v>
      </c>
      <c r="CB7" s="39">
        <v>236.87</v>
      </c>
      <c r="CC7" s="39">
        <v>216.96</v>
      </c>
      <c r="CD7" s="39">
        <v>206.21</v>
      </c>
      <c r="CE7" s="39">
        <v>199.44</v>
      </c>
      <c r="CF7" s="39">
        <v>169.62</v>
      </c>
      <c r="CG7" s="39">
        <v>171.78</v>
      </c>
      <c r="CH7" s="39">
        <v>162.59</v>
      </c>
      <c r="CI7" s="39">
        <v>162.15</v>
      </c>
      <c r="CJ7" s="39">
        <v>162.24</v>
      </c>
      <c r="CK7" s="39">
        <v>163.27000000000001</v>
      </c>
      <c r="CL7" s="39">
        <v>62.1</v>
      </c>
      <c r="CM7" s="39">
        <v>64.78</v>
      </c>
      <c r="CN7" s="39">
        <v>64.47</v>
      </c>
      <c r="CO7" s="39">
        <v>68.599999999999994</v>
      </c>
      <c r="CP7" s="39">
        <v>68.08</v>
      </c>
      <c r="CQ7" s="39">
        <v>59.88</v>
      </c>
      <c r="CR7" s="39">
        <v>59.68</v>
      </c>
      <c r="CS7" s="39">
        <v>59.17</v>
      </c>
      <c r="CT7" s="39">
        <v>59.34</v>
      </c>
      <c r="CU7" s="39">
        <v>59.11</v>
      </c>
      <c r="CV7" s="39">
        <v>59.94</v>
      </c>
      <c r="CW7" s="39">
        <v>84.46</v>
      </c>
      <c r="CX7" s="39">
        <v>83.89</v>
      </c>
      <c r="CY7" s="39">
        <v>83.31</v>
      </c>
      <c r="CZ7" s="39">
        <v>85.12</v>
      </c>
      <c r="DA7" s="39">
        <v>86.72</v>
      </c>
      <c r="DB7" s="39">
        <v>87.65</v>
      </c>
      <c r="DC7" s="39">
        <v>87.63</v>
      </c>
      <c r="DD7" s="39">
        <v>87.6</v>
      </c>
      <c r="DE7" s="39">
        <v>87.74</v>
      </c>
      <c r="DF7" s="39">
        <v>87.91</v>
      </c>
      <c r="DG7" s="39">
        <v>90.22</v>
      </c>
      <c r="DH7" s="39">
        <v>44.19</v>
      </c>
      <c r="DI7" s="39">
        <v>45.78</v>
      </c>
      <c r="DJ7" s="39">
        <v>48.89</v>
      </c>
      <c r="DK7" s="39">
        <v>49.9</v>
      </c>
      <c r="DL7" s="39">
        <v>49.86</v>
      </c>
      <c r="DM7" s="39">
        <v>38.69</v>
      </c>
      <c r="DN7" s="39">
        <v>39.65</v>
      </c>
      <c r="DO7" s="39">
        <v>45.25</v>
      </c>
      <c r="DP7" s="39">
        <v>46.27</v>
      </c>
      <c r="DQ7" s="39">
        <v>46.88</v>
      </c>
      <c r="DR7" s="39">
        <v>47.91</v>
      </c>
      <c r="DS7" s="39">
        <v>3.37</v>
      </c>
      <c r="DT7" s="39">
        <v>3.56</v>
      </c>
      <c r="DU7" s="39">
        <v>4.08</v>
      </c>
      <c r="DV7" s="39">
        <v>6.36</v>
      </c>
      <c r="DW7" s="39">
        <v>7.11</v>
      </c>
      <c r="DX7" s="39">
        <v>8.4</v>
      </c>
      <c r="DY7" s="39">
        <v>9.7100000000000009</v>
      </c>
      <c r="DZ7" s="39">
        <v>10.71</v>
      </c>
      <c r="EA7" s="39">
        <v>10.93</v>
      </c>
      <c r="EB7" s="39">
        <v>13.39</v>
      </c>
      <c r="EC7" s="39">
        <v>15</v>
      </c>
      <c r="ED7" s="39">
        <v>0.32</v>
      </c>
      <c r="EE7" s="39">
        <v>1.33</v>
      </c>
      <c r="EF7" s="39">
        <v>1.64</v>
      </c>
      <c r="EG7" s="39">
        <v>0.05</v>
      </c>
      <c r="EH7" s="39">
        <v>1.17</v>
      </c>
      <c r="EI7" s="39">
        <v>0.78</v>
      </c>
      <c r="EJ7" s="39">
        <v>0.83</v>
      </c>
      <c r="EK7" s="39">
        <v>0.72</v>
      </c>
      <c r="EL7" s="39">
        <v>0.71</v>
      </c>
      <c r="EM7" s="39">
        <v>0.71</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D16-SUIDO07</cp:lastModifiedBy>
  <cp:lastPrinted>2018-02-15T23:55:48Z</cp:lastPrinted>
  <dcterms:created xsi:type="dcterms:W3CDTF">2017-12-25T01:21:37Z</dcterms:created>
  <dcterms:modified xsi:type="dcterms:W3CDTF">2018-02-16T00:11:33Z</dcterms:modified>
  <cp:category/>
</cp:coreProperties>
</file>