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triprofile\folderredirect\1029\Desktop\"/>
    </mc:Choice>
  </mc:AlternateContent>
  <workbookProtection workbookAlgorithmName="SHA-512" workbookHashValue="UmrnVoFFgvhDgHn+W77+Q/Sve+v5QPiXs5Qt6PM+8MTBGTyp2aPidxxYdclwMutrcmJLzfTfPsDtrBcN2cEXFA==" workbookSaltValue="sj6TGeltlFoLEih2jLqeew==" workbookSpinCount="100000" lockStructure="1"/>
  <bookViews>
    <workbookView xWindow="0" yWindow="0" windowWidth="28800" windowHeight="1245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<sst xmlns="http://schemas.openxmlformats.org/spreadsheetml/2006/main" count="235" uniqueCount="122">
  <si>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</si>
  <si>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</si>
  <si>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</si>
  <si>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</si>
  <si>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</si>
  <si>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</si>
  <si>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</si>
  <si>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</si>
  <si>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</si>
  <si>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</si>
  <si>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</si>
  <si>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</si>
  <si>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</si>
  <si>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</si>
  <si>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</si>
  <si>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</si>
  <si>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</si>
  <si>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</si>
  <si>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</si>
  <si>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</si>
  <si>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</si>
  <si>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</si>
  <si>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</si>
  <si>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</si>
  <si>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</si>
  <si>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</si>
  <si>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</si>
  <si>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</si>
  <si>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</si>
  <si>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</si>
  <si>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</si>
  <si>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</si>
  <si>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</si>
  <si>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</si>
  <si>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</si>
  <si>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</si>
  <si>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</si>
  <si>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</si>
  <si>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</si>
  <si>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</si>
  <si>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</si>
  <si>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</si>
  <si>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</si>
  <si>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</si>
  <si>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</si>
  <si>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</si>
  <si>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</si>
  <si>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</si>
  <si>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</si>
  <si>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</si>
  <si>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</si>
  <si>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</si>
  <si>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</si>
  <si>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</si>
  <si>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</si>
  <si>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</si>
  <si>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</si>
  <si>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</si>
  <si>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</si>
  <si>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</si>
  <si>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</si>
  <si>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</si>
  <si>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</si>
  <si>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</si>
  <si>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</si>
  <si>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</si>
  <si>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</si>
  <si>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</si>
  <si>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</si>
  <si>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</si>
  <si>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</si>
  <si>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</si>
  <si>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</si>
  <si>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</si>
  <si>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</si>
  <si>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</si>
  <si>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</si>
  <si>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</si>
  <si>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</si>
  <si>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</si>
  <si>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</si>
  <si>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</si>
  <si>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</si>
  <si>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</si>
  <si>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</si>
  <si>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</si>
  <si>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</si>
  <si>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</si>
  <si>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</si>
  <si>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</si>
  <si>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</si>
  <si>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</si>
  <si>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</si>
  <si>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</si>
  <si>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</si>
  <si>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</si>
  <si>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</si>
  <si>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</si>
  <si>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</si>
  <si>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</si>
  <si>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</si>
  <si>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</si>
  <si>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</si>
  <si>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</si>
  <si>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</si>
  <si>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</si>
  <si>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</si>
  <si>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</si>
  <si>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</si>
  <si>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</si>
  <si>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</si>
  <si>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</si>
  <si>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</si>
  <si>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</si>
  <si>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</si>
  <si>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</si>
  <si>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</si>
  <si>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</si>
  <si>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</si>
  <si>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は､使用料が維持管理費を下回る経営状況が続いてており､概ね類似団体平均を下回る水準で推移している状況である。今後とも､維持管理経費の見直しと一般会計からの繰入金の規模の適正化を図りつつ健全経営に努める。
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なお、農業集落排水事業については、経営の抜本的な改善は困難と捉えており、今後は公共下水道事業への接続を視野に、事業の廃止を検討する。
③流動比率については､100%を上回る水準で推移しており､支払能力に関し特段の問題は生じていない。
④企業債残高対事業規模比率は、震災により廃止した施設の企業債残高がいまだ残っており、類似団体平均を大きく上回っている状況にある。なお、今後は企業債の償還に伴い比率は改善する見込みである。
⑤経費回収率については、一般会計からの繰入金の見直しにより、平成27年度より概ね類似団体平均と同水準にあるものの、公共下水道との比較では大きく下回っており、厳しい経営状態が続いている。
⑥汚水処理原価については､一般会計からの繰入金の見直しにより、平成27年度より概ね類似団体平均と同水準にあるものの、公共下水道との比較では大きく上回っており､厳しい経営状態が続いている。
⑦施設利用率は、類似団体を上回る水準で推移している。⑧水洗化率については、類似団体平均を大きく上回っている。今後とも未接続者に対する働きかけを行いつつ、水洗化率100%を目指す。</t>
    <rPh sb="1" eb="3">
      <t>ケイジョウ</t>
    </rPh>
    <rPh sb="3" eb="5">
      <t>シュウシ</t>
    </rPh>
    <rPh sb="5" eb="7">
      <t>ヒリツ</t>
    </rPh>
    <rPh sb="23" eb="25">
      <t>シタマワ</t>
    </rPh>
    <rPh sb="28" eb="30">
      <t>ジョウキョウ</t>
    </rPh>
    <rPh sb="31" eb="32">
      <t>ツヅ</t>
    </rPh>
    <rPh sb="38" eb="39">
      <t>オオム</t>
    </rPh>
    <rPh sb="40" eb="42">
      <t>ルイジ</t>
    </rPh>
    <rPh sb="42" eb="44">
      <t>ダンタイ</t>
    </rPh>
    <rPh sb="44" eb="46">
      <t>ヘイキン</t>
    </rPh>
    <rPh sb="47" eb="49">
      <t>シタマワ</t>
    </rPh>
    <rPh sb="50" eb="52">
      <t>スイジュン</t>
    </rPh>
    <rPh sb="53" eb="55">
      <t>スイイ</t>
    </rPh>
    <rPh sb="59" eb="61">
      <t>ジョウキョウ</t>
    </rPh>
    <rPh sb="65" eb="67">
      <t>コンゴ</t>
    </rPh>
    <rPh sb="70" eb="72">
      <t>イジ</t>
    </rPh>
    <rPh sb="72" eb="74">
      <t>カンリ</t>
    </rPh>
    <rPh sb="74" eb="76">
      <t>ケイヒ</t>
    </rPh>
    <rPh sb="77" eb="79">
      <t>ミナオ</t>
    </rPh>
    <rPh sb="81" eb="83">
      <t>イッパン</t>
    </rPh>
    <rPh sb="83" eb="85">
      <t>カイケイ</t>
    </rPh>
    <rPh sb="88" eb="90">
      <t>クリイレ</t>
    </rPh>
    <rPh sb="90" eb="91">
      <t>キン</t>
    </rPh>
    <rPh sb="92" eb="94">
      <t>キボ</t>
    </rPh>
    <rPh sb="95" eb="98">
      <t>テキセイカ</t>
    </rPh>
    <rPh sb="99" eb="100">
      <t>ハカ</t>
    </rPh>
    <rPh sb="103" eb="105">
      <t>ケンゼン</t>
    </rPh>
    <rPh sb="105" eb="107">
      <t>ケイエイ</t>
    </rPh>
    <rPh sb="108" eb="109">
      <t>ツト</t>
    </rPh>
    <rPh sb="114" eb="116">
      <t>ルイセキ</t>
    </rPh>
    <rPh sb="116" eb="119">
      <t>ケッソンキン</t>
    </rPh>
    <rPh sb="119" eb="121">
      <t>ヒリツ</t>
    </rPh>
    <rPh sb="190" eb="192">
      <t>ルイジ</t>
    </rPh>
    <rPh sb="192" eb="194">
      <t>ダンタイ</t>
    </rPh>
    <rPh sb="194" eb="196">
      <t>ヘイキン</t>
    </rPh>
    <rPh sb="197" eb="198">
      <t>オオ</t>
    </rPh>
    <rPh sb="200" eb="202">
      <t>ウワマワ</t>
    </rPh>
    <rPh sb="206" eb="208">
      <t>ジョウキョウ</t>
    </rPh>
    <rPh sb="215" eb="217">
      <t>ノウギョウ</t>
    </rPh>
    <rPh sb="217" eb="219">
      <t>シュウラク</t>
    </rPh>
    <rPh sb="219" eb="221">
      <t>ハイスイ</t>
    </rPh>
    <rPh sb="221" eb="223">
      <t>ジギョウ</t>
    </rPh>
    <rPh sb="229" eb="231">
      <t>ケイエイ</t>
    </rPh>
    <rPh sb="234" eb="235">
      <t>テキ</t>
    </rPh>
    <rPh sb="236" eb="238">
      <t>カイゼン</t>
    </rPh>
    <rPh sb="239" eb="241">
      <t>コンナン</t>
    </rPh>
    <rPh sb="242" eb="243">
      <t>トラ</t>
    </rPh>
    <rPh sb="248" eb="250">
      <t>コンゴ</t>
    </rPh>
    <rPh sb="251" eb="253">
      <t>コウキョウ</t>
    </rPh>
    <rPh sb="253" eb="256">
      <t>ゲスイドウ</t>
    </rPh>
    <rPh sb="256" eb="258">
      <t>ジギョウ</t>
    </rPh>
    <rPh sb="260" eb="262">
      <t>セツゾク</t>
    </rPh>
    <rPh sb="263" eb="265">
      <t>シヤ</t>
    </rPh>
    <rPh sb="267" eb="269">
      <t>ジギョウ</t>
    </rPh>
    <rPh sb="270" eb="272">
      <t>ハイシ</t>
    </rPh>
    <rPh sb="273" eb="275">
      <t>ケントウ</t>
    </rPh>
    <rPh sb="280" eb="282">
      <t>リュウドウ</t>
    </rPh>
    <rPh sb="282" eb="284">
      <t>ヒリツ</t>
    </rPh>
    <rPh sb="295" eb="297">
      <t>ウワマワ</t>
    </rPh>
    <rPh sb="298" eb="300">
      <t>スイジュン</t>
    </rPh>
    <rPh sb="301" eb="303">
      <t>スイイ</t>
    </rPh>
    <rPh sb="308" eb="310">
      <t>シハライ</t>
    </rPh>
    <rPh sb="310" eb="312">
      <t>ノウリョク</t>
    </rPh>
    <rPh sb="313" eb="314">
      <t>カン</t>
    </rPh>
    <rPh sb="315" eb="317">
      <t>トクダン</t>
    </rPh>
    <rPh sb="318" eb="320">
      <t>モンダイ</t>
    </rPh>
    <rPh sb="321" eb="322">
      <t>ショウ</t>
    </rPh>
    <rPh sb="330" eb="332">
      <t>キギョウ</t>
    </rPh>
    <rPh sb="332" eb="333">
      <t>サイ</t>
    </rPh>
    <rPh sb="333" eb="335">
      <t>ザンダカ</t>
    </rPh>
    <rPh sb="335" eb="336">
      <t>タイ</t>
    </rPh>
    <rPh sb="336" eb="338">
      <t>ジギョウ</t>
    </rPh>
    <rPh sb="338" eb="340">
      <t>キボ</t>
    </rPh>
    <rPh sb="340" eb="342">
      <t>ヒリツ</t>
    </rPh>
    <rPh sb="371" eb="373">
      <t>ルイジ</t>
    </rPh>
    <rPh sb="373" eb="375">
      <t>ダンタイ</t>
    </rPh>
    <rPh sb="375" eb="377">
      <t>ヘイキン</t>
    </rPh>
    <rPh sb="378" eb="379">
      <t>オオ</t>
    </rPh>
    <rPh sb="381" eb="383">
      <t>ウワマワ</t>
    </rPh>
    <rPh sb="387" eb="389">
      <t>ジョウキョウ</t>
    </rPh>
    <rPh sb="396" eb="398">
      <t>コンゴ</t>
    </rPh>
    <rPh sb="399" eb="401">
      <t>キギョウ</t>
    </rPh>
    <rPh sb="401" eb="402">
      <t>サイ</t>
    </rPh>
    <rPh sb="403" eb="405">
      <t>ショウカン</t>
    </rPh>
    <rPh sb="406" eb="407">
      <t>トモナ</t>
    </rPh>
    <rPh sb="408" eb="410">
      <t>ヒリツ</t>
    </rPh>
    <rPh sb="411" eb="413">
      <t>カイゼン</t>
    </rPh>
    <rPh sb="415" eb="417">
      <t>ミコ</t>
    </rPh>
    <rPh sb="424" eb="426">
      <t>ケイヒ</t>
    </rPh>
    <rPh sb="426" eb="428">
      <t>カイシュウ</t>
    </rPh>
    <rPh sb="428" eb="429">
      <t>リツ</t>
    </rPh>
    <rPh sb="435" eb="437">
      <t>イッパン</t>
    </rPh>
    <rPh sb="437" eb="439">
      <t>カイケイ</t>
    </rPh>
    <rPh sb="442" eb="444">
      <t>クリイレ</t>
    </rPh>
    <rPh sb="444" eb="445">
      <t>キン</t>
    </rPh>
    <rPh sb="446" eb="448">
      <t>ミナオ</t>
    </rPh>
    <rPh sb="453" eb="455">
      <t>ヘイセイ</t>
    </rPh>
    <rPh sb="457" eb="459">
      <t>ネンド</t>
    </rPh>
    <rPh sb="461" eb="462">
      <t>オオム</t>
    </rPh>
    <rPh sb="463" eb="465">
      <t>ルイジ</t>
    </rPh>
    <rPh sb="465" eb="467">
      <t>ダンタイ</t>
    </rPh>
    <rPh sb="467" eb="469">
      <t>ヘイキン</t>
    </rPh>
    <rPh sb="470" eb="473">
      <t>ドウスイジュン</t>
    </rPh>
    <rPh sb="480" eb="482">
      <t>コウキョウ</t>
    </rPh>
    <rPh sb="482" eb="485">
      <t>ゲスイドウ</t>
    </rPh>
    <rPh sb="487" eb="489">
      <t>ヒカク</t>
    </rPh>
    <rPh sb="491" eb="492">
      <t>オオ</t>
    </rPh>
    <rPh sb="494" eb="496">
      <t>シタマワ</t>
    </rPh>
    <rPh sb="501" eb="502">
      <t>キビ</t>
    </rPh>
    <rPh sb="504" eb="506">
      <t>ケイエイ</t>
    </rPh>
    <rPh sb="506" eb="508">
      <t>ジョウタイ</t>
    </rPh>
    <rPh sb="509" eb="510">
      <t>ツヅ</t>
    </rPh>
    <rPh sb="517" eb="519">
      <t>オスイ</t>
    </rPh>
    <rPh sb="519" eb="521">
      <t>ショリ</t>
    </rPh>
    <rPh sb="521" eb="523">
      <t>ゲンカ</t>
    </rPh>
    <rPh sb="611" eb="613">
      <t>シセツ</t>
    </rPh>
    <rPh sb="613" eb="616">
      <t>リヨウリツ</t>
    </rPh>
    <rPh sb="618" eb="620">
      <t>ルイジ</t>
    </rPh>
    <rPh sb="620" eb="622">
      <t>ダンタイ</t>
    </rPh>
    <rPh sb="623" eb="625">
      <t>ウワマワ</t>
    </rPh>
    <rPh sb="626" eb="628">
      <t>スイジュン</t>
    </rPh>
    <rPh sb="629" eb="631">
      <t>スイイ</t>
    </rPh>
    <phoneticPr fontId="4"/>
  </si>
  <si>
    <t xml:space="preserve"> 本市の農業集落排水事業については、下増田地区、北釜地区の事業廃止に伴い、現在は大曲地区のみとなっているところであるが、使用料で資本費はもとより、維持管理費をまかなうことができない経営状態が下水道事業全体の収支を悪化させている現状にある。今後も大幅な改善が見込めないことから、公共下水道事業への接続を視野に、事業の廃止を検討し、持続的な汚水処理システムの構築に努めていく。</t>
    <rPh sb="113" eb="115">
      <t>ゲンジョウ</t>
    </rPh>
    <rPh sb="164" eb="167">
      <t>ジゾクテキ</t>
    </rPh>
    <rPh sb="168" eb="170">
      <t>オスイ</t>
    </rPh>
    <rPh sb="170" eb="172">
      <t>ショリ</t>
    </rPh>
    <rPh sb="177" eb="179">
      <t>コウチク</t>
    </rPh>
    <rPh sb="180" eb="181">
      <t>ツト</t>
    </rPh>
    <phoneticPr fontId="4"/>
  </si>
  <si>
    <t>①有形固定資産減価償却率については、概ね類似団体平均を上回る水準で推移している。
②管渠老朽化率について、本市では、標準耐用年数の50年を経過した管渠が現段階で存在していないため、該当する指標はない。なお、今後は耐用年数を経過する管渠が順次生じてくることを見据え、長期的にはアセットマネジメントの手法を活用した修繕費用の平準化や低コスト化に取り組んでいく。
③管渠改善率については、本市では、標準耐用年数の50年を経過した管渠が現段階で存在していないため、いまだ管渠の更新事業に着手しておらず、該当する指標はない。なお、今後は、施設の老朽化等に伴う適時の更新や適切な維持管理がますます重要になることを踏まえ、ストックマネジメントの手法を活用した調査・修繕・更新や施設の長寿命化事業への取組を進めていく。</t>
    <rPh sb="1" eb="3">
      <t>ユウケイ</t>
    </rPh>
    <rPh sb="3" eb="5">
      <t>コテイ</t>
    </rPh>
    <rPh sb="5" eb="7">
      <t>シサン</t>
    </rPh>
    <rPh sb="7" eb="9">
      <t>ゲンカ</t>
    </rPh>
    <rPh sb="9" eb="11">
      <t>ショウキャク</t>
    </rPh>
    <rPh sb="11" eb="12">
      <t>リツ</t>
    </rPh>
    <rPh sb="18" eb="19">
      <t>オオム</t>
    </rPh>
    <rPh sb="20" eb="22">
      <t>ルイジ</t>
    </rPh>
    <rPh sb="22" eb="24">
      <t>ダンタイ</t>
    </rPh>
    <rPh sb="24" eb="26">
      <t>ヘイキン</t>
    </rPh>
    <rPh sb="27" eb="29">
      <t>ウワマワ</t>
    </rPh>
    <rPh sb="33" eb="35">
      <t>スイイ</t>
    </rPh>
    <rPh sb="42" eb="44">
      <t>カンキョ</t>
    </rPh>
    <rPh sb="44" eb="47">
      <t>ロウキュウカ</t>
    </rPh>
    <rPh sb="47" eb="48">
      <t>リツ</t>
    </rPh>
    <rPh sb="53" eb="54">
      <t>ホン</t>
    </rPh>
    <rPh sb="54" eb="55">
      <t>シ</t>
    </rPh>
    <rPh sb="58" eb="60">
      <t>ヒョウジュン</t>
    </rPh>
    <rPh sb="60" eb="62">
      <t>タイヨウ</t>
    </rPh>
    <rPh sb="62" eb="64">
      <t>ネンスウ</t>
    </rPh>
    <rPh sb="67" eb="68">
      <t>ネン</t>
    </rPh>
    <rPh sb="69" eb="71">
      <t>ケイカ</t>
    </rPh>
    <rPh sb="73" eb="75">
      <t>カンキョ</t>
    </rPh>
    <rPh sb="76" eb="79">
      <t>ゲンダンカイ</t>
    </rPh>
    <rPh sb="80" eb="82">
      <t>ソンザイ</t>
    </rPh>
    <rPh sb="90" eb="92">
      <t>ガイトウ</t>
    </rPh>
    <rPh sb="94" eb="96">
      <t>シヒョウ</t>
    </rPh>
    <rPh sb="103" eb="105">
      <t>コンゴ</t>
    </rPh>
    <rPh sb="106" eb="108">
      <t>タイヨウ</t>
    </rPh>
    <rPh sb="108" eb="110">
      <t>ネンスウ</t>
    </rPh>
    <rPh sb="111" eb="113">
      <t>ケイカ</t>
    </rPh>
    <rPh sb="115" eb="117">
      <t>カンキョ</t>
    </rPh>
    <rPh sb="118" eb="120">
      <t>ジュンジ</t>
    </rPh>
    <rPh sb="120" eb="121">
      <t>ショウ</t>
    </rPh>
    <rPh sb="128" eb="130">
      <t>ミス</t>
    </rPh>
    <rPh sb="132" eb="135">
      <t>チョウキテキ</t>
    </rPh>
    <rPh sb="148" eb="150">
      <t>シュホウ</t>
    </rPh>
    <rPh sb="151" eb="153">
      <t>カツヨウ</t>
    </rPh>
    <rPh sb="155" eb="157">
      <t>シュウゼン</t>
    </rPh>
    <rPh sb="157" eb="159">
      <t>ヒヨウ</t>
    </rPh>
    <rPh sb="160" eb="163">
      <t>ヘイジュンカ</t>
    </rPh>
    <rPh sb="164" eb="165">
      <t>テイ</t>
    </rPh>
    <rPh sb="168" eb="169">
      <t>カ</t>
    </rPh>
    <rPh sb="170" eb="171">
      <t>ト</t>
    </rPh>
    <rPh sb="172" eb="173">
      <t>ク</t>
    </rPh>
    <rPh sb="180" eb="182">
      <t>カンキョ</t>
    </rPh>
    <rPh sb="182" eb="184">
      <t>カイゼン</t>
    </rPh>
    <rPh sb="184" eb="185">
      <t>リツ</t>
    </rPh>
    <rPh sb="191" eb="192">
      <t>ホン</t>
    </rPh>
    <rPh sb="192" eb="193">
      <t>シ</t>
    </rPh>
    <rPh sb="231" eb="233">
      <t>カンキョ</t>
    </rPh>
    <rPh sb="234" eb="236">
      <t>コウシン</t>
    </rPh>
    <rPh sb="236" eb="238">
      <t>ジギョウ</t>
    </rPh>
    <rPh sb="239" eb="241">
      <t>チャクシュ</t>
    </rPh>
    <rPh sb="247" eb="249">
      <t>ガイトウ</t>
    </rPh>
    <rPh sb="251" eb="253">
      <t>シヒョウ</t>
    </rPh>
    <rPh sb="260" eb="262">
      <t>コンゴ</t>
    </rPh>
    <rPh sb="264" eb="266">
      <t>シセツ</t>
    </rPh>
    <rPh sb="267" eb="270">
      <t>ロウキュウカ</t>
    </rPh>
    <rPh sb="270" eb="271">
      <t>トウ</t>
    </rPh>
    <rPh sb="272" eb="273">
      <t>トモナ</t>
    </rPh>
    <rPh sb="274" eb="276">
      <t>テキジ</t>
    </rPh>
    <rPh sb="277" eb="279">
      <t>コウシン</t>
    </rPh>
    <rPh sb="280" eb="282">
      <t>テキセツ</t>
    </rPh>
    <rPh sb="283" eb="285">
      <t>イジ</t>
    </rPh>
    <rPh sb="285" eb="287">
      <t>カンリ</t>
    </rPh>
    <rPh sb="292" eb="294">
      <t>ジュウヨウ</t>
    </rPh>
    <rPh sb="300" eb="301">
      <t>フ</t>
    </rPh>
    <rPh sb="315" eb="317">
      <t>シュホウ</t>
    </rPh>
    <rPh sb="318" eb="320">
      <t>カツヨウ</t>
    </rPh>
    <rPh sb="322" eb="324">
      <t>チョウサ</t>
    </rPh>
    <rPh sb="325" eb="327">
      <t>シュウゼン</t>
    </rPh>
    <rPh sb="328" eb="330">
      <t>コウシン</t>
    </rPh>
    <rPh sb="331" eb="333">
      <t>シセツ</t>
    </rPh>
    <rPh sb="334" eb="335">
      <t>チョウ</t>
    </rPh>
    <rPh sb="335" eb="338">
      <t>ジュミョウカ</t>
    </rPh>
    <rPh sb="338" eb="340">
      <t>ジギョウ</t>
    </rPh>
    <rPh sb="342" eb="344">
      <t>トリクミ</t>
    </rPh>
    <rPh sb="345" eb="34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</si>
</sst>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CC-4AAC-8A2D-4FF82753347F}"/>
            </c:ext>
          </c:extLst>
        </c:ser>
        <c:dLbls>
          <c:showLegendKey val="0"/>
          <c:showVal val="0"/>
          <c:showCatName val="0"/>
          <c:showSerName val="0"/>
          <c:showPercent val="0"/>
          <c:showBubbleSize val="0"/>
        </c:dLbls>
        <c:gapWidth val="150"/>
        <c:axId val="87977528"/>
        <c:axId val="8797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68CC-4AAC-8A2D-4FF82753347F}"/>
            </c:ext>
          </c:extLst>
        </c:ser>
        <c:dLbls>
          <c:showLegendKey val="0"/>
          <c:showVal val="0"/>
          <c:showCatName val="0"/>
          <c:showSerName val="0"/>
          <c:showPercent val="0"/>
          <c:showBubbleSize val="0"/>
        </c:dLbls>
        <c:marker val="1"/>
        <c:smooth val="0"/>
        <c:axId val="87977528"/>
        <c:axId val="87976744"/>
      </c:lineChart>
      <c:dateAx>
        <c:axId val="87977528"/>
        <c:scaling>
          <c:orientation val="minMax"/>
        </c:scaling>
        <c:delete val="1"/>
        <c:axPos val="b"/>
        <c:numFmt formatCode="ge" sourceLinked="1"/>
        <c:majorTickMark val="none"/>
        <c:minorTickMark val="none"/>
        <c:tickLblPos val="none"/>
        <c:crossAx val="87976744"/>
        <c:crosses val="autoZero"/>
        <c:auto val="1"/>
        <c:lblOffset val="100"/>
        <c:baseTimeUnit val="years"/>
      </c:dateAx>
      <c:valAx>
        <c:axId val="8797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7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67.48</c:v>
                </c:pt>
                <c:pt idx="1">
                  <c:v>69.930000000000007</c:v>
                </c:pt>
                <c:pt idx="2">
                  <c:v>69.930000000000007</c:v>
                </c:pt>
                <c:pt idx="3">
                  <c:v>69.58</c:v>
                </c:pt>
                <c:pt idx="4">
                  <c:v>79.02</c:v>
                </c:pt>
              </c:numCache>
            </c:numRef>
          </c:val>
          <c:extLst xmlns:c16r2="http://schemas.microsoft.com/office/drawing/2015/06/chart">
            <c:ext xmlns:c16="http://schemas.microsoft.com/office/drawing/2014/chart" uri="{C3380CC4-5D6E-409C-BE32-E72D297353CC}">
              <c16:uniqueId val="{00000000-837D-482C-9555-7CE188F2F9D9}"/>
            </c:ext>
          </c:extLst>
        </c:ser>
        <c:dLbls>
          <c:showLegendKey val="0"/>
          <c:showVal val="0"/>
          <c:showCatName val="0"/>
          <c:showSerName val="0"/>
          <c:showPercent val="0"/>
          <c:showBubbleSize val="0"/>
        </c:dLbls>
        <c:gapWidth val="150"/>
        <c:axId val="432870336"/>
        <c:axId val="43286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837D-482C-9555-7CE188F2F9D9}"/>
            </c:ext>
          </c:extLst>
        </c:ser>
        <c:dLbls>
          <c:showLegendKey val="0"/>
          <c:showVal val="0"/>
          <c:showCatName val="0"/>
          <c:showSerName val="0"/>
          <c:showPercent val="0"/>
          <c:showBubbleSize val="0"/>
        </c:dLbls>
        <c:marker val="1"/>
        <c:smooth val="0"/>
        <c:axId val="432870336"/>
        <c:axId val="432869944"/>
      </c:lineChart>
      <c:dateAx>
        <c:axId val="432870336"/>
        <c:scaling>
          <c:orientation val="minMax"/>
        </c:scaling>
        <c:delete val="1"/>
        <c:axPos val="b"/>
        <c:numFmt formatCode="ge" sourceLinked="1"/>
        <c:majorTickMark val="none"/>
        <c:minorTickMark val="none"/>
        <c:tickLblPos val="none"/>
        <c:crossAx val="432869944"/>
        <c:crosses val="autoZero"/>
        <c:auto val="1"/>
        <c:lblOffset val="100"/>
        <c:baseTimeUnit val="years"/>
      </c:dateAx>
      <c:valAx>
        <c:axId val="43286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97.54</c:v>
                </c:pt>
                <c:pt idx="1">
                  <c:v>97.52</c:v>
                </c:pt>
                <c:pt idx="2">
                  <c:v>97.65</c:v>
                </c:pt>
                <c:pt idx="3">
                  <c:v>97.98</c:v>
                </c:pt>
                <c:pt idx="4">
                  <c:v>98.1</c:v>
                </c:pt>
              </c:numCache>
            </c:numRef>
          </c:val>
          <c:extLst xmlns:c16r2="http://schemas.microsoft.com/office/drawing/2015/06/chart">
            <c:ext xmlns:c16="http://schemas.microsoft.com/office/drawing/2014/chart" uri="{C3380CC4-5D6E-409C-BE32-E72D297353CC}">
              <c16:uniqueId val="{00000000-F965-4ED0-88B3-5584E2561ACD}"/>
            </c:ext>
          </c:extLst>
        </c:ser>
        <c:dLbls>
          <c:showLegendKey val="0"/>
          <c:showVal val="0"/>
          <c:showCatName val="0"/>
          <c:showSerName val="0"/>
          <c:showPercent val="0"/>
          <c:showBubbleSize val="0"/>
        </c:dLbls>
        <c:gapWidth val="150"/>
        <c:axId val="432431576"/>
        <c:axId val="43243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F965-4ED0-88B3-5584E2561ACD}"/>
            </c:ext>
          </c:extLst>
        </c:ser>
        <c:dLbls>
          <c:showLegendKey val="0"/>
          <c:showVal val="0"/>
          <c:showCatName val="0"/>
          <c:showSerName val="0"/>
          <c:showPercent val="0"/>
          <c:showBubbleSize val="0"/>
        </c:dLbls>
        <c:marker val="1"/>
        <c:smooth val="0"/>
        <c:axId val="432431576"/>
        <c:axId val="432431968"/>
      </c:lineChart>
      <c:dateAx>
        <c:axId val="432431576"/>
        <c:scaling>
          <c:orientation val="minMax"/>
        </c:scaling>
        <c:delete val="1"/>
        <c:axPos val="b"/>
        <c:numFmt formatCode="ge" sourceLinked="1"/>
        <c:majorTickMark val="none"/>
        <c:minorTickMark val="none"/>
        <c:tickLblPos val="none"/>
        <c:crossAx val="432431968"/>
        <c:crosses val="autoZero"/>
        <c:auto val="1"/>
        <c:lblOffset val="100"/>
        <c:baseTimeUnit val="years"/>
      </c:dateAx>
      <c:valAx>
        <c:axId val="4324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43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67.17</c:v>
                </c:pt>
                <c:pt idx="1">
                  <c:v>80.59</c:v>
                </c:pt>
                <c:pt idx="2">
                  <c:v>79.89</c:v>
                </c:pt>
                <c:pt idx="3">
                  <c:v>102.94</c:v>
                </c:pt>
                <c:pt idx="4">
                  <c:v>89.98</c:v>
                </c:pt>
              </c:numCache>
            </c:numRef>
          </c:val>
          <c:extLst xmlns:c16r2="http://schemas.microsoft.com/office/drawing/2015/06/chart">
            <c:ext xmlns:c16="http://schemas.microsoft.com/office/drawing/2014/chart" uri="{C3380CC4-5D6E-409C-BE32-E72D297353CC}">
              <c16:uniqueId val="{00000000-B0E6-4C79-A124-648149FC566A}"/>
            </c:ext>
          </c:extLst>
        </c:ser>
        <c:dLbls>
          <c:showLegendKey val="0"/>
          <c:showVal val="0"/>
          <c:showCatName val="0"/>
          <c:showSerName val="0"/>
          <c:showPercent val="0"/>
          <c:showBubbleSize val="0"/>
        </c:dLbls>
        <c:gapWidth val="150"/>
        <c:axId val="432436280"/>
        <c:axId val="4324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B0E6-4C79-A124-648149FC566A}"/>
            </c:ext>
          </c:extLst>
        </c:ser>
        <c:dLbls>
          <c:showLegendKey val="0"/>
          <c:showVal val="0"/>
          <c:showCatName val="0"/>
          <c:showSerName val="0"/>
          <c:showPercent val="0"/>
          <c:showBubbleSize val="0"/>
        </c:dLbls>
        <c:marker val="1"/>
        <c:smooth val="0"/>
        <c:axId val="432436280"/>
        <c:axId val="432430400"/>
      </c:lineChart>
      <c:dateAx>
        <c:axId val="432436280"/>
        <c:scaling>
          <c:orientation val="minMax"/>
        </c:scaling>
        <c:delete val="1"/>
        <c:axPos val="b"/>
        <c:numFmt formatCode="ge" sourceLinked="1"/>
        <c:majorTickMark val="none"/>
        <c:minorTickMark val="none"/>
        <c:tickLblPos val="none"/>
        <c:crossAx val="432430400"/>
        <c:crosses val="autoZero"/>
        <c:auto val="1"/>
        <c:lblOffset val="100"/>
        <c:baseTimeUnit val="years"/>
      </c:dateAx>
      <c:valAx>
        <c:axId val="4324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43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9.33</c:v>
                </c:pt>
                <c:pt idx="1">
                  <c:v>26.29</c:v>
                </c:pt>
                <c:pt idx="2">
                  <c:v>28.51</c:v>
                </c:pt>
                <c:pt idx="3">
                  <c:v>30.37</c:v>
                </c:pt>
                <c:pt idx="4">
                  <c:v>32.549999999999997</c:v>
                </c:pt>
              </c:numCache>
            </c:numRef>
          </c:val>
          <c:extLst xmlns:c16r2="http://schemas.microsoft.com/office/drawing/2015/06/chart">
            <c:ext xmlns:c16="http://schemas.microsoft.com/office/drawing/2014/chart" uri="{C3380CC4-5D6E-409C-BE32-E72D297353CC}">
              <c16:uniqueId val="{00000000-ACEE-4767-AD75-84DBE60407D5}"/>
            </c:ext>
          </c:extLst>
        </c:ser>
        <c:dLbls>
          <c:showLegendKey val="0"/>
          <c:showVal val="0"/>
          <c:showCatName val="0"/>
          <c:showSerName val="0"/>
          <c:showPercent val="0"/>
          <c:showBubbleSize val="0"/>
        </c:dLbls>
        <c:gapWidth val="150"/>
        <c:axId val="432435496"/>
        <c:axId val="43243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ACEE-4767-AD75-84DBE60407D5}"/>
            </c:ext>
          </c:extLst>
        </c:ser>
        <c:dLbls>
          <c:showLegendKey val="0"/>
          <c:showVal val="0"/>
          <c:showCatName val="0"/>
          <c:showSerName val="0"/>
          <c:showPercent val="0"/>
          <c:showBubbleSize val="0"/>
        </c:dLbls>
        <c:marker val="1"/>
        <c:smooth val="0"/>
        <c:axId val="432435496"/>
        <c:axId val="432433536"/>
      </c:lineChart>
      <c:dateAx>
        <c:axId val="432435496"/>
        <c:scaling>
          <c:orientation val="minMax"/>
        </c:scaling>
        <c:delete val="1"/>
        <c:axPos val="b"/>
        <c:numFmt formatCode="ge" sourceLinked="1"/>
        <c:majorTickMark val="none"/>
        <c:minorTickMark val="none"/>
        <c:tickLblPos val="none"/>
        <c:crossAx val="432433536"/>
        <c:crosses val="autoZero"/>
        <c:auto val="1"/>
        <c:lblOffset val="100"/>
        <c:baseTimeUnit val="years"/>
      </c:dateAx>
      <c:valAx>
        <c:axId val="4324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43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D4-48B1-9339-9769B343D8AF}"/>
            </c:ext>
          </c:extLst>
        </c:ser>
        <c:dLbls>
          <c:showLegendKey val="0"/>
          <c:showVal val="0"/>
          <c:showCatName val="0"/>
          <c:showSerName val="0"/>
          <c:showPercent val="0"/>
          <c:showBubbleSize val="0"/>
        </c:dLbls>
        <c:gapWidth val="150"/>
        <c:axId val="432435104"/>
        <c:axId val="43243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87D4-48B1-9339-9769B343D8AF}"/>
            </c:ext>
          </c:extLst>
        </c:ser>
        <c:dLbls>
          <c:showLegendKey val="0"/>
          <c:showVal val="0"/>
          <c:showCatName val="0"/>
          <c:showSerName val="0"/>
          <c:showPercent val="0"/>
          <c:showBubbleSize val="0"/>
        </c:dLbls>
        <c:marker val="1"/>
        <c:smooth val="0"/>
        <c:axId val="432435104"/>
        <c:axId val="432435888"/>
      </c:lineChart>
      <c:dateAx>
        <c:axId val="432435104"/>
        <c:scaling>
          <c:orientation val="minMax"/>
        </c:scaling>
        <c:delete val="1"/>
        <c:axPos val="b"/>
        <c:numFmt formatCode="ge" sourceLinked="1"/>
        <c:majorTickMark val="none"/>
        <c:minorTickMark val="none"/>
        <c:tickLblPos val="none"/>
        <c:crossAx val="432435888"/>
        <c:crosses val="autoZero"/>
        <c:auto val="1"/>
        <c:lblOffset val="100"/>
        <c:baseTimeUnit val="years"/>
      </c:dateAx>
      <c:valAx>
        <c:axId val="43243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4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8033.56</c:v>
                </c:pt>
                <c:pt idx="1">
                  <c:v>8300.6</c:v>
                </c:pt>
                <c:pt idx="2">
                  <c:v>8531.7999999999993</c:v>
                </c:pt>
                <c:pt idx="3">
                  <c:v>8364.52</c:v>
                </c:pt>
                <c:pt idx="4">
                  <c:v>7353.98</c:v>
                </c:pt>
              </c:numCache>
            </c:numRef>
          </c:val>
          <c:extLst xmlns:c16r2="http://schemas.microsoft.com/office/drawing/2015/06/chart">
            <c:ext xmlns:c16="http://schemas.microsoft.com/office/drawing/2014/chart" uri="{C3380CC4-5D6E-409C-BE32-E72D297353CC}">
              <c16:uniqueId val="{00000000-D69D-4752-A8CB-E353EB3B314B}"/>
            </c:ext>
          </c:extLst>
        </c:ser>
        <c:dLbls>
          <c:showLegendKey val="0"/>
          <c:showVal val="0"/>
          <c:showCatName val="0"/>
          <c:showSerName val="0"/>
          <c:showPercent val="0"/>
          <c:showBubbleSize val="0"/>
        </c:dLbls>
        <c:gapWidth val="150"/>
        <c:axId val="432432752"/>
        <c:axId val="43243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D69D-4752-A8CB-E353EB3B314B}"/>
            </c:ext>
          </c:extLst>
        </c:ser>
        <c:dLbls>
          <c:showLegendKey val="0"/>
          <c:showVal val="0"/>
          <c:showCatName val="0"/>
          <c:showSerName val="0"/>
          <c:showPercent val="0"/>
          <c:showBubbleSize val="0"/>
        </c:dLbls>
        <c:marker val="1"/>
        <c:smooth val="0"/>
        <c:axId val="432432752"/>
        <c:axId val="432434320"/>
      </c:lineChart>
      <c:dateAx>
        <c:axId val="432432752"/>
        <c:scaling>
          <c:orientation val="minMax"/>
        </c:scaling>
        <c:delete val="1"/>
        <c:axPos val="b"/>
        <c:numFmt formatCode="ge" sourceLinked="1"/>
        <c:majorTickMark val="none"/>
        <c:minorTickMark val="none"/>
        <c:tickLblPos val="none"/>
        <c:crossAx val="432434320"/>
        <c:crosses val="autoZero"/>
        <c:auto val="1"/>
        <c:lblOffset val="100"/>
        <c:baseTimeUnit val="years"/>
      </c:dateAx>
      <c:valAx>
        <c:axId val="43243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43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7305.95</c:v>
                </c:pt>
                <c:pt idx="1">
                  <c:v>214.79</c:v>
                </c:pt>
                <c:pt idx="2">
                  <c:v>223.3</c:v>
                </c:pt>
                <c:pt idx="3">
                  <c:v>252.99</c:v>
                </c:pt>
                <c:pt idx="4">
                  <c:v>251.59</c:v>
                </c:pt>
              </c:numCache>
            </c:numRef>
          </c:val>
          <c:extLst xmlns:c16r2="http://schemas.microsoft.com/office/drawing/2015/06/chart">
            <c:ext xmlns:c16="http://schemas.microsoft.com/office/drawing/2014/chart" uri="{C3380CC4-5D6E-409C-BE32-E72D297353CC}">
              <c16:uniqueId val="{00000000-21AD-4F83-B493-2420967F651F}"/>
            </c:ext>
          </c:extLst>
        </c:ser>
        <c:dLbls>
          <c:showLegendKey val="0"/>
          <c:showVal val="0"/>
          <c:showCatName val="0"/>
          <c:showSerName val="0"/>
          <c:showPercent val="0"/>
          <c:showBubbleSize val="0"/>
        </c:dLbls>
        <c:gapWidth val="150"/>
        <c:axId val="432874256"/>
        <c:axId val="43287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21AD-4F83-B493-2420967F651F}"/>
            </c:ext>
          </c:extLst>
        </c:ser>
        <c:dLbls>
          <c:showLegendKey val="0"/>
          <c:showVal val="0"/>
          <c:showCatName val="0"/>
          <c:showSerName val="0"/>
          <c:showPercent val="0"/>
          <c:showBubbleSize val="0"/>
        </c:dLbls>
        <c:marker val="1"/>
        <c:smooth val="0"/>
        <c:axId val="432874256"/>
        <c:axId val="432872296"/>
      </c:lineChart>
      <c:dateAx>
        <c:axId val="432874256"/>
        <c:scaling>
          <c:orientation val="minMax"/>
        </c:scaling>
        <c:delete val="1"/>
        <c:axPos val="b"/>
        <c:numFmt formatCode="ge" sourceLinked="1"/>
        <c:majorTickMark val="none"/>
        <c:minorTickMark val="none"/>
        <c:tickLblPos val="none"/>
        <c:crossAx val="432872296"/>
        <c:crosses val="autoZero"/>
        <c:auto val="1"/>
        <c:lblOffset val="100"/>
        <c:baseTimeUnit val="years"/>
      </c:dateAx>
      <c:valAx>
        <c:axId val="43287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7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7834.27</c:v>
                </c:pt>
                <c:pt idx="1">
                  <c:v>7478.83</c:v>
                </c:pt>
                <c:pt idx="2">
                  <c:v>5450.48</c:v>
                </c:pt>
                <c:pt idx="3">
                  <c:v>4092.13</c:v>
                </c:pt>
                <c:pt idx="4">
                  <c:v>2704.63</c:v>
                </c:pt>
              </c:numCache>
            </c:numRef>
          </c:val>
          <c:extLst xmlns:c16r2="http://schemas.microsoft.com/office/drawing/2015/06/chart">
            <c:ext xmlns:c16="http://schemas.microsoft.com/office/drawing/2014/chart" uri="{C3380CC4-5D6E-409C-BE32-E72D297353CC}">
              <c16:uniqueId val="{00000000-9851-4EEA-9AA2-DA0476E77A90}"/>
            </c:ext>
          </c:extLst>
        </c:ser>
        <c:dLbls>
          <c:showLegendKey val="0"/>
          <c:showVal val="0"/>
          <c:showCatName val="0"/>
          <c:showSerName val="0"/>
          <c:showPercent val="0"/>
          <c:showBubbleSize val="0"/>
        </c:dLbls>
        <c:gapWidth val="150"/>
        <c:axId val="432867200"/>
        <c:axId val="4328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851-4EEA-9AA2-DA0476E77A90}"/>
            </c:ext>
          </c:extLst>
        </c:ser>
        <c:dLbls>
          <c:showLegendKey val="0"/>
          <c:showVal val="0"/>
          <c:showCatName val="0"/>
          <c:showSerName val="0"/>
          <c:showPercent val="0"/>
          <c:showBubbleSize val="0"/>
        </c:dLbls>
        <c:marker val="1"/>
        <c:smooth val="0"/>
        <c:axId val="432867200"/>
        <c:axId val="432868768"/>
      </c:lineChart>
      <c:dateAx>
        <c:axId val="432867200"/>
        <c:scaling>
          <c:orientation val="minMax"/>
        </c:scaling>
        <c:delete val="1"/>
        <c:axPos val="b"/>
        <c:numFmt formatCode="ge" sourceLinked="1"/>
        <c:majorTickMark val="none"/>
        <c:minorTickMark val="none"/>
        <c:tickLblPos val="none"/>
        <c:crossAx val="432868768"/>
        <c:crosses val="autoZero"/>
        <c:auto val="1"/>
        <c:lblOffset val="100"/>
        <c:baseTimeUnit val="years"/>
      </c:dateAx>
      <c:valAx>
        <c:axId val="4328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6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22.84</c:v>
                </c:pt>
                <c:pt idx="1">
                  <c:v>22.24</c:v>
                </c:pt>
                <c:pt idx="2">
                  <c:v>52.46</c:v>
                </c:pt>
                <c:pt idx="3">
                  <c:v>56.95</c:v>
                </c:pt>
                <c:pt idx="4">
                  <c:v>60.45</c:v>
                </c:pt>
              </c:numCache>
            </c:numRef>
          </c:val>
          <c:extLst xmlns:c16r2="http://schemas.microsoft.com/office/drawing/2015/06/chart">
            <c:ext xmlns:c16="http://schemas.microsoft.com/office/drawing/2014/chart" uri="{C3380CC4-5D6E-409C-BE32-E72D297353CC}">
              <c16:uniqueId val="{00000000-3936-41F1-8B89-C005F2A30172}"/>
            </c:ext>
          </c:extLst>
        </c:ser>
        <c:dLbls>
          <c:showLegendKey val="0"/>
          <c:showVal val="0"/>
          <c:showCatName val="0"/>
          <c:showSerName val="0"/>
          <c:showPercent val="0"/>
          <c:showBubbleSize val="0"/>
        </c:dLbls>
        <c:gapWidth val="150"/>
        <c:axId val="432873472"/>
        <c:axId val="43287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3936-41F1-8B89-C005F2A30172}"/>
            </c:ext>
          </c:extLst>
        </c:ser>
        <c:dLbls>
          <c:showLegendKey val="0"/>
          <c:showVal val="0"/>
          <c:showCatName val="0"/>
          <c:showSerName val="0"/>
          <c:showPercent val="0"/>
          <c:showBubbleSize val="0"/>
        </c:dLbls>
        <c:marker val="1"/>
        <c:smooth val="0"/>
        <c:axId val="432873472"/>
        <c:axId val="432871120"/>
      </c:lineChart>
      <c:dateAx>
        <c:axId val="432873472"/>
        <c:scaling>
          <c:orientation val="minMax"/>
        </c:scaling>
        <c:delete val="1"/>
        <c:axPos val="b"/>
        <c:numFmt formatCode="ge" sourceLinked="1"/>
        <c:majorTickMark val="none"/>
        <c:minorTickMark val="none"/>
        <c:tickLblPos val="none"/>
        <c:crossAx val="432871120"/>
        <c:crosses val="autoZero"/>
        <c:auto val="1"/>
        <c:lblOffset val="100"/>
        <c:baseTimeUnit val="years"/>
      </c:dateAx>
      <c:valAx>
        <c:axId val="43287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704.3</c:v>
                </c:pt>
                <c:pt idx="1">
                  <c:v>728.18</c:v>
                </c:pt>
                <c:pt idx="2">
                  <c:v>308.27999999999997</c:v>
                </c:pt>
                <c:pt idx="3">
                  <c:v>284.92</c:v>
                </c:pt>
                <c:pt idx="4">
                  <c:v>267.93</c:v>
                </c:pt>
              </c:numCache>
            </c:numRef>
          </c:val>
          <c:extLst xmlns:c16r2="http://schemas.microsoft.com/office/drawing/2015/06/chart">
            <c:ext xmlns:c16="http://schemas.microsoft.com/office/drawing/2014/chart" uri="{C3380CC4-5D6E-409C-BE32-E72D297353CC}">
              <c16:uniqueId val="{00000000-155E-4070-A7FE-A7EDF7754732}"/>
            </c:ext>
          </c:extLst>
        </c:ser>
        <c:dLbls>
          <c:showLegendKey val="0"/>
          <c:showVal val="0"/>
          <c:showCatName val="0"/>
          <c:showSerName val="0"/>
          <c:showPercent val="0"/>
          <c:showBubbleSize val="0"/>
        </c:dLbls>
        <c:gapWidth val="150"/>
        <c:axId val="432871512"/>
        <c:axId val="43286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155E-4070-A7FE-A7EDF7754732}"/>
            </c:ext>
          </c:extLst>
        </c:ser>
        <c:dLbls>
          <c:showLegendKey val="0"/>
          <c:showVal val="0"/>
          <c:showCatName val="0"/>
          <c:showSerName val="0"/>
          <c:showPercent val="0"/>
          <c:showBubbleSize val="0"/>
        </c:dLbls>
        <c:marker val="1"/>
        <c:smooth val="0"/>
        <c:axId val="432871512"/>
        <c:axId val="432869160"/>
      </c:lineChart>
      <c:dateAx>
        <c:axId val="432871512"/>
        <c:scaling>
          <c:orientation val="minMax"/>
        </c:scaling>
        <c:delete val="1"/>
        <c:axPos val="b"/>
        <c:numFmt formatCode="ge" sourceLinked="1"/>
        <c:majorTickMark val="none"/>
        <c:minorTickMark val="none"/>
        <c:tickLblPos val="none"/>
        <c:crossAx val="432869160"/>
        <c:crosses val="autoZero"/>
        <c:auto val="1"/>
        <c:lblOffset val="100"/>
        <c:baseTimeUnit val="years"/>
      </c:dateAx>
      <c:valAx>
        <c:axId val="43286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7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名取市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7">
        <f>データ!S6</f>
        <v>78460</v>
      </c>
      <c r="AM8" s="67"/>
      <c r="AN8" s="67"/>
      <c r="AO8" s="67"/>
      <c r="AP8" s="67"/>
      <c r="AQ8" s="67"/>
      <c r="AR8" s="67"/>
      <c r="AS8" s="67"/>
      <c r="AT8" s="66">
        <f>データ!T6</f>
        <v>98.17</v>
      </c>
      <c r="AU8" s="66"/>
      <c r="AV8" s="66"/>
      <c r="AW8" s="66"/>
      <c r="AX8" s="66"/>
      <c r="AY8" s="66"/>
      <c r="AZ8" s="66"/>
      <c r="BA8" s="66"/>
      <c r="BB8" s="66">
        <f>データ!U6</f>
        <v>799.23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55.01</v>
      </c>
      <c r="J10" s="66"/>
      <c r="K10" s="66"/>
      <c r="L10" s="66"/>
      <c r="M10" s="66"/>
      <c r="N10" s="66"/>
      <c r="O10" s="66"/>
      <c r="P10" s="66">
        <f>データ!P6</f>
        <v>1.1399999999999999</v>
      </c>
      <c r="Q10" s="66"/>
      <c r="R10" s="66"/>
      <c r="S10" s="66"/>
      <c r="T10" s="66"/>
      <c r="U10" s="66"/>
      <c r="V10" s="66"/>
      <c r="W10" s="66">
        <f>データ!Q6</f>
        <v>84.99</v>
      </c>
      <c r="X10" s="66"/>
      <c r="Y10" s="66"/>
      <c r="Z10" s="66"/>
      <c r="AA10" s="66"/>
      <c r="AB10" s="66"/>
      <c r="AC10" s="66"/>
      <c r="AD10" s="67">
        <f>データ!R6</f>
        <v>3240</v>
      </c>
      <c r="AE10" s="67"/>
      <c r="AF10" s="67"/>
      <c r="AG10" s="67"/>
      <c r="AH10" s="67"/>
      <c r="AI10" s="67"/>
      <c r="AJ10" s="67"/>
      <c r="AK10" s="2"/>
      <c r="AL10" s="67">
        <f>データ!V6</f>
        <v>893</v>
      </c>
      <c r="AM10" s="67"/>
      <c r="AN10" s="67"/>
      <c r="AO10" s="67"/>
      <c r="AP10" s="67"/>
      <c r="AQ10" s="67"/>
      <c r="AR10" s="67"/>
      <c r="AS10" s="67"/>
      <c r="AT10" s="66">
        <f>データ!W6</f>
        <v>0.9</v>
      </c>
      <c r="AU10" s="66"/>
      <c r="AV10" s="66"/>
      <c r="AW10" s="66"/>
      <c r="AX10" s="66"/>
      <c r="AY10" s="66"/>
      <c r="AZ10" s="66"/>
      <c r="BA10" s="66"/>
      <c r="BB10" s="66">
        <f>データ!X6</f>
        <v>992.22</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119</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lZUEn+jiSH/iAmI48r3eNedGHE6yTPbUnJIzTLo7POAiSYbAM4fyMTDhUzUoWX3qrkn2/8kUhNyv/hIEemeKfg==" saltValue="f5pN7Fftht1vIxYEsQWFZ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123"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42072</v>
      </c>
      <c r="D6" s="33">
        <f t="shared" si="3"/>
        <v>46</v>
      </c>
      <c r="E6" s="33">
        <f t="shared" si="3"/>
        <v>17</v>
      </c>
      <c r="F6" s="33">
        <f t="shared" si="3"/>
        <v>5</v>
      </c>
      <c r="G6" s="33">
        <f t="shared" si="3"/>
        <v>0</v>
      </c>
      <c r="H6" s="33" t="str">
        <f t="shared" si="3"/>
        <v>宮城県　名取市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55.01</v>
      </c>
      <c r="P6" s="34">
        <f t="shared" si="3"/>
        <v>1.1399999999999999</v>
      </c>
      <c r="Q6" s="34">
        <f t="shared" si="3"/>
        <v>84.99</v>
      </c>
      <c r="R6" s="34">
        <f t="shared" si="3"/>
        <v>3240</v>
      </c>
      <c r="S6" s="34">
        <f t="shared" si="3"/>
        <v>78460</v>
      </c>
      <c r="T6" s="34">
        <f t="shared" si="3"/>
        <v>98.17</v>
      </c>
      <c r="U6" s="34">
        <f t="shared" si="3"/>
        <v>799.23</v>
      </c>
      <c r="V6" s="34">
        <f t="shared" si="3"/>
        <v>893</v>
      </c>
      <c r="W6" s="34">
        <f t="shared" si="3"/>
        <v>0.9</v>
      </c>
      <c r="X6" s="34">
        <f t="shared" si="3"/>
        <v>992.22</v>
      </c>
      <c r="Y6" s="35">
        <f>IF(Y7="",NA(),Y7)</f>
        <v>67.17</v>
      </c>
      <c r="Z6" s="35">
        <f t="shared" ref="Z6:AH6" si="4">IF(Z7="",NA(),Z7)</f>
        <v>80.59</v>
      </c>
      <c r="AA6" s="35">
        <f t="shared" si="4"/>
        <v>79.89</v>
      </c>
      <c r="AB6" s="35">
        <f t="shared" si="4"/>
        <v>102.94</v>
      </c>
      <c r="AC6" s="35">
        <f t="shared" si="4"/>
        <v>89.98</v>
      </c>
      <c r="AD6" s="35">
        <f t="shared" si="4"/>
        <v>93.62</v>
      </c>
      <c r="AE6" s="35">
        <f t="shared" si="4"/>
        <v>97.53</v>
      </c>
      <c r="AF6" s="35">
        <f t="shared" si="4"/>
        <v>99.64</v>
      </c>
      <c r="AG6" s="35">
        <f t="shared" si="4"/>
        <v>99.66</v>
      </c>
      <c r="AH6" s="35">
        <f t="shared" si="4"/>
        <v>100.95</v>
      </c>
      <c r="AI6" s="34" t="str">
        <f>IF(AI7="","",IF(AI7="-","【-】","【"&amp;SUBSTITUTE(TEXT(AI7,"#,##0.00"),"-","△")&amp;"】"))</f>
        <v>【100.96】</v>
      </c>
      <c r="AJ6" s="35">
        <f>IF(AJ7="",NA(),AJ7)</f>
        <v>8033.56</v>
      </c>
      <c r="AK6" s="35">
        <f t="shared" ref="AK6:AS6" si="5">IF(AK7="",NA(),AK7)</f>
        <v>8300.6</v>
      </c>
      <c r="AL6" s="35">
        <f t="shared" si="5"/>
        <v>8531.7999999999993</v>
      </c>
      <c r="AM6" s="35">
        <f t="shared" si="5"/>
        <v>8364.52</v>
      </c>
      <c r="AN6" s="35">
        <f t="shared" si="5"/>
        <v>7353.98</v>
      </c>
      <c r="AO6" s="35">
        <f t="shared" si="5"/>
        <v>280.08</v>
      </c>
      <c r="AP6" s="35">
        <f t="shared" si="5"/>
        <v>223.09</v>
      </c>
      <c r="AQ6" s="35">
        <f t="shared" si="5"/>
        <v>214.61</v>
      </c>
      <c r="AR6" s="35">
        <f t="shared" si="5"/>
        <v>225.39</v>
      </c>
      <c r="AS6" s="35">
        <f t="shared" si="5"/>
        <v>224.04</v>
      </c>
      <c r="AT6" s="34" t="str">
        <f>IF(AT7="","",IF(AT7="-","【-】","【"&amp;SUBSTITUTE(TEXT(AT7,"#,##0.00"),"-","△")&amp;"】"))</f>
        <v>【198.51】</v>
      </c>
      <c r="AU6" s="35">
        <f>IF(AU7="",NA(),AU7)</f>
        <v>7305.95</v>
      </c>
      <c r="AV6" s="35">
        <f t="shared" ref="AV6:BD6" si="6">IF(AV7="",NA(),AV7)</f>
        <v>214.79</v>
      </c>
      <c r="AW6" s="35">
        <f t="shared" si="6"/>
        <v>223.3</v>
      </c>
      <c r="AX6" s="35">
        <f t="shared" si="6"/>
        <v>252.99</v>
      </c>
      <c r="AY6" s="35">
        <f t="shared" si="6"/>
        <v>251.59</v>
      </c>
      <c r="AZ6" s="35">
        <f t="shared" si="6"/>
        <v>124.2</v>
      </c>
      <c r="BA6" s="35">
        <f t="shared" si="6"/>
        <v>33.03</v>
      </c>
      <c r="BB6" s="35">
        <f t="shared" si="6"/>
        <v>29.45</v>
      </c>
      <c r="BC6" s="35">
        <f t="shared" si="6"/>
        <v>31.84</v>
      </c>
      <c r="BD6" s="35">
        <f t="shared" si="6"/>
        <v>29.91</v>
      </c>
      <c r="BE6" s="34" t="str">
        <f>IF(BE7="","",IF(BE7="-","【-】","【"&amp;SUBSTITUTE(TEXT(BE7,"#,##0.00"),"-","△")&amp;"】"))</f>
        <v>【32.86】</v>
      </c>
      <c r="BF6" s="35">
        <f>IF(BF7="",NA(),BF7)</f>
        <v>7834.27</v>
      </c>
      <c r="BG6" s="35">
        <f t="shared" ref="BG6:BO6" si="7">IF(BG7="",NA(),BG7)</f>
        <v>7478.83</v>
      </c>
      <c r="BH6" s="35">
        <f t="shared" si="7"/>
        <v>5450.48</v>
      </c>
      <c r="BI6" s="35">
        <f t="shared" si="7"/>
        <v>4092.13</v>
      </c>
      <c r="BJ6" s="35">
        <f t="shared" si="7"/>
        <v>2704.63</v>
      </c>
      <c r="BK6" s="35">
        <f t="shared" si="7"/>
        <v>1126.77</v>
      </c>
      <c r="BL6" s="35">
        <f t="shared" si="7"/>
        <v>1044.8</v>
      </c>
      <c r="BM6" s="35">
        <f t="shared" si="7"/>
        <v>1081.8</v>
      </c>
      <c r="BN6" s="35">
        <f t="shared" si="7"/>
        <v>974.93</v>
      </c>
      <c r="BO6" s="35">
        <f t="shared" si="7"/>
        <v>855.8</v>
      </c>
      <c r="BP6" s="34" t="str">
        <f>IF(BP7="","",IF(BP7="-","【-】","【"&amp;SUBSTITUTE(TEXT(BP7,"#,##0.00"),"-","△")&amp;"】"))</f>
        <v>【814.89】</v>
      </c>
      <c r="BQ6" s="35">
        <f>IF(BQ7="",NA(),BQ7)</f>
        <v>22.84</v>
      </c>
      <c r="BR6" s="35">
        <f t="shared" ref="BR6:BZ6" si="8">IF(BR7="",NA(),BR7)</f>
        <v>22.24</v>
      </c>
      <c r="BS6" s="35">
        <f t="shared" si="8"/>
        <v>52.46</v>
      </c>
      <c r="BT6" s="35">
        <f t="shared" si="8"/>
        <v>56.95</v>
      </c>
      <c r="BU6" s="35">
        <f t="shared" si="8"/>
        <v>60.45</v>
      </c>
      <c r="BV6" s="35">
        <f t="shared" si="8"/>
        <v>50.9</v>
      </c>
      <c r="BW6" s="35">
        <f t="shared" si="8"/>
        <v>50.82</v>
      </c>
      <c r="BX6" s="35">
        <f t="shared" si="8"/>
        <v>52.19</v>
      </c>
      <c r="BY6" s="35">
        <f t="shared" si="8"/>
        <v>55.32</v>
      </c>
      <c r="BZ6" s="35">
        <f t="shared" si="8"/>
        <v>59.8</v>
      </c>
      <c r="CA6" s="34" t="str">
        <f>IF(CA7="","",IF(CA7="-","【-】","【"&amp;SUBSTITUTE(TEXT(CA7,"#,##0.00"),"-","△")&amp;"】"))</f>
        <v>【60.64】</v>
      </c>
      <c r="CB6" s="35">
        <f>IF(CB7="",NA(),CB7)</f>
        <v>704.3</v>
      </c>
      <c r="CC6" s="35">
        <f t="shared" ref="CC6:CK6" si="9">IF(CC7="",NA(),CC7)</f>
        <v>728.18</v>
      </c>
      <c r="CD6" s="35">
        <f t="shared" si="9"/>
        <v>308.27999999999997</v>
      </c>
      <c r="CE6" s="35">
        <f t="shared" si="9"/>
        <v>284.92</v>
      </c>
      <c r="CF6" s="35">
        <f t="shared" si="9"/>
        <v>267.93</v>
      </c>
      <c r="CG6" s="35">
        <f t="shared" si="9"/>
        <v>293.27</v>
      </c>
      <c r="CH6" s="35">
        <f t="shared" si="9"/>
        <v>300.52</v>
      </c>
      <c r="CI6" s="35">
        <f t="shared" si="9"/>
        <v>296.14</v>
      </c>
      <c r="CJ6" s="35">
        <f t="shared" si="9"/>
        <v>283.17</v>
      </c>
      <c r="CK6" s="35">
        <f t="shared" si="9"/>
        <v>263.76</v>
      </c>
      <c r="CL6" s="34" t="str">
        <f>IF(CL7="","",IF(CL7="-","【-】","【"&amp;SUBSTITUTE(TEXT(CL7,"#,##0.00"),"-","△")&amp;"】"))</f>
        <v>【255.52】</v>
      </c>
      <c r="CM6" s="35">
        <f>IF(CM7="",NA(),CM7)</f>
        <v>67.48</v>
      </c>
      <c r="CN6" s="35">
        <f t="shared" ref="CN6:CV6" si="10">IF(CN7="",NA(),CN7)</f>
        <v>69.930000000000007</v>
      </c>
      <c r="CO6" s="35">
        <f t="shared" si="10"/>
        <v>69.930000000000007</v>
      </c>
      <c r="CP6" s="35">
        <f t="shared" si="10"/>
        <v>69.58</v>
      </c>
      <c r="CQ6" s="35">
        <f t="shared" si="10"/>
        <v>79.02</v>
      </c>
      <c r="CR6" s="35">
        <f t="shared" si="10"/>
        <v>53.78</v>
      </c>
      <c r="CS6" s="35">
        <f t="shared" si="10"/>
        <v>53.24</v>
      </c>
      <c r="CT6" s="35">
        <f t="shared" si="10"/>
        <v>52.31</v>
      </c>
      <c r="CU6" s="35">
        <f t="shared" si="10"/>
        <v>60.65</v>
      </c>
      <c r="CV6" s="35">
        <f t="shared" si="10"/>
        <v>51.75</v>
      </c>
      <c r="CW6" s="34" t="str">
        <f>IF(CW7="","",IF(CW7="-","【-】","【"&amp;SUBSTITUTE(TEXT(CW7,"#,##0.00"),"-","△")&amp;"】"))</f>
        <v>【52.49】</v>
      </c>
      <c r="CX6" s="35">
        <f>IF(CX7="",NA(),CX7)</f>
        <v>97.54</v>
      </c>
      <c r="CY6" s="35">
        <f t="shared" ref="CY6:DG6" si="11">IF(CY7="",NA(),CY7)</f>
        <v>97.52</v>
      </c>
      <c r="CZ6" s="35">
        <f t="shared" si="11"/>
        <v>97.65</v>
      </c>
      <c r="DA6" s="35">
        <f t="shared" si="11"/>
        <v>97.98</v>
      </c>
      <c r="DB6" s="35">
        <f t="shared" si="11"/>
        <v>98.1</v>
      </c>
      <c r="DC6" s="35">
        <f t="shared" si="11"/>
        <v>84.06</v>
      </c>
      <c r="DD6" s="35">
        <f t="shared" si="11"/>
        <v>84.07</v>
      </c>
      <c r="DE6" s="35">
        <f t="shared" si="11"/>
        <v>84.32</v>
      </c>
      <c r="DF6" s="35">
        <f t="shared" si="11"/>
        <v>84.58</v>
      </c>
      <c r="DG6" s="35">
        <f t="shared" si="11"/>
        <v>84.84</v>
      </c>
      <c r="DH6" s="34" t="str">
        <f>IF(DH7="","",IF(DH7="-","【-】","【"&amp;SUBSTITUTE(TEXT(DH7,"#,##0.00"),"-","△")&amp;"】"))</f>
        <v>【85.49】</v>
      </c>
      <c r="DI6" s="35">
        <f>IF(DI7="",NA(),DI7)</f>
        <v>9.33</v>
      </c>
      <c r="DJ6" s="35">
        <f t="shared" ref="DJ6:DR6" si="12">IF(DJ7="",NA(),DJ7)</f>
        <v>26.29</v>
      </c>
      <c r="DK6" s="35">
        <f t="shared" si="12"/>
        <v>28.51</v>
      </c>
      <c r="DL6" s="35">
        <f t="shared" si="12"/>
        <v>30.37</v>
      </c>
      <c r="DM6" s="35">
        <f t="shared" si="12"/>
        <v>32.549999999999997</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42072</v>
      </c>
      <c r="D7" s="37">
        <v>46</v>
      </c>
      <c r="E7" s="37">
        <v>17</v>
      </c>
      <c r="F7" s="37">
        <v>5</v>
      </c>
      <c r="G7" s="37">
        <v>0</v>
      </c>
      <c r="H7" s="37" t="s">
        <v>107</v>
      </c>
      <c r="I7" s="37" t="s">
        <v>108</v>
      </c>
      <c r="J7" s="37" t="s">
        <v>109</v>
      </c>
      <c r="K7" s="37" t="s">
        <v>110</v>
      </c>
      <c r="L7" s="37" t="s">
        <v>111</v>
      </c>
      <c r="M7" s="37" t="s">
        <v>112</v>
      </c>
      <c r="N7" s="38" t="s">
        <v>113</v>
      </c>
      <c r="O7" s="38">
        <v>55.01</v>
      </c>
      <c r="P7" s="38">
        <v>1.1399999999999999</v>
      </c>
      <c r="Q7" s="38">
        <v>84.99</v>
      </c>
      <c r="R7" s="38">
        <v>3240</v>
      </c>
      <c r="S7" s="38">
        <v>78460</v>
      </c>
      <c r="T7" s="38">
        <v>98.17</v>
      </c>
      <c r="U7" s="38">
        <v>799.23</v>
      </c>
      <c r="V7" s="38">
        <v>893</v>
      </c>
      <c r="W7" s="38">
        <v>0.9</v>
      </c>
      <c r="X7" s="38">
        <v>992.22</v>
      </c>
      <c r="Y7" s="38">
        <v>67.17</v>
      </c>
      <c r="Z7" s="38">
        <v>80.59</v>
      </c>
      <c r="AA7" s="38">
        <v>79.89</v>
      </c>
      <c r="AB7" s="38">
        <v>102.94</v>
      </c>
      <c r="AC7" s="38">
        <v>89.98</v>
      </c>
      <c r="AD7" s="38">
        <v>93.62</v>
      </c>
      <c r="AE7" s="38">
        <v>97.53</v>
      </c>
      <c r="AF7" s="38">
        <v>99.64</v>
      </c>
      <c r="AG7" s="38">
        <v>99.66</v>
      </c>
      <c r="AH7" s="38">
        <v>100.95</v>
      </c>
      <c r="AI7" s="38">
        <v>100.96</v>
      </c>
      <c r="AJ7" s="38">
        <v>8033.56</v>
      </c>
      <c r="AK7" s="38">
        <v>8300.6</v>
      </c>
      <c r="AL7" s="38">
        <v>8531.7999999999993</v>
      </c>
      <c r="AM7" s="38">
        <v>8364.52</v>
      </c>
      <c r="AN7" s="38">
        <v>7353.98</v>
      </c>
      <c r="AO7" s="38">
        <v>280.08</v>
      </c>
      <c r="AP7" s="38">
        <v>223.09</v>
      </c>
      <c r="AQ7" s="38">
        <v>214.61</v>
      </c>
      <c r="AR7" s="38">
        <v>225.39</v>
      </c>
      <c r="AS7" s="38">
        <v>224.04</v>
      </c>
      <c r="AT7" s="38">
        <v>198.51</v>
      </c>
      <c r="AU7" s="38">
        <v>7305.95</v>
      </c>
      <c r="AV7" s="38">
        <v>214.79</v>
      </c>
      <c r="AW7" s="38">
        <v>223.3</v>
      </c>
      <c r="AX7" s="38">
        <v>252.99</v>
      </c>
      <c r="AY7" s="38">
        <v>251.59</v>
      </c>
      <c r="AZ7" s="38">
        <v>124.2</v>
      </c>
      <c r="BA7" s="38">
        <v>33.03</v>
      </c>
      <c r="BB7" s="38">
        <v>29.45</v>
      </c>
      <c r="BC7" s="38">
        <v>31.84</v>
      </c>
      <c r="BD7" s="38">
        <v>29.91</v>
      </c>
      <c r="BE7" s="38">
        <v>32.86</v>
      </c>
      <c r="BF7" s="38">
        <v>7834.27</v>
      </c>
      <c r="BG7" s="38">
        <v>7478.83</v>
      </c>
      <c r="BH7" s="38">
        <v>5450.48</v>
      </c>
      <c r="BI7" s="38">
        <v>4092.13</v>
      </c>
      <c r="BJ7" s="38">
        <v>2704.63</v>
      </c>
      <c r="BK7" s="38">
        <v>1126.77</v>
      </c>
      <c r="BL7" s="38">
        <v>1044.8</v>
      </c>
      <c r="BM7" s="38">
        <v>1081.8</v>
      </c>
      <c r="BN7" s="38">
        <v>974.93</v>
      </c>
      <c r="BO7" s="38">
        <v>855.8</v>
      </c>
      <c r="BP7" s="38">
        <v>814.89</v>
      </c>
      <c r="BQ7" s="38">
        <v>22.84</v>
      </c>
      <c r="BR7" s="38">
        <v>22.24</v>
      </c>
      <c r="BS7" s="38">
        <v>52.46</v>
      </c>
      <c r="BT7" s="38">
        <v>56.95</v>
      </c>
      <c r="BU7" s="38">
        <v>60.45</v>
      </c>
      <c r="BV7" s="38">
        <v>50.9</v>
      </c>
      <c r="BW7" s="38">
        <v>50.82</v>
      </c>
      <c r="BX7" s="38">
        <v>52.19</v>
      </c>
      <c r="BY7" s="38">
        <v>55.32</v>
      </c>
      <c r="BZ7" s="38">
        <v>59.8</v>
      </c>
      <c r="CA7" s="38">
        <v>60.64</v>
      </c>
      <c r="CB7" s="38">
        <v>704.3</v>
      </c>
      <c r="CC7" s="38">
        <v>728.18</v>
      </c>
      <c r="CD7" s="38">
        <v>308.27999999999997</v>
      </c>
      <c r="CE7" s="38">
        <v>284.92</v>
      </c>
      <c r="CF7" s="38">
        <v>267.93</v>
      </c>
      <c r="CG7" s="38">
        <v>293.27</v>
      </c>
      <c r="CH7" s="38">
        <v>300.52</v>
      </c>
      <c r="CI7" s="38">
        <v>296.14</v>
      </c>
      <c r="CJ7" s="38">
        <v>283.17</v>
      </c>
      <c r="CK7" s="38">
        <v>263.76</v>
      </c>
      <c r="CL7" s="38">
        <v>255.52</v>
      </c>
      <c r="CM7" s="38">
        <v>67.48</v>
      </c>
      <c r="CN7" s="38">
        <v>69.930000000000007</v>
      </c>
      <c r="CO7" s="38">
        <v>69.930000000000007</v>
      </c>
      <c r="CP7" s="38">
        <v>69.58</v>
      </c>
      <c r="CQ7" s="38">
        <v>79.02</v>
      </c>
      <c r="CR7" s="38">
        <v>53.78</v>
      </c>
      <c r="CS7" s="38">
        <v>53.24</v>
      </c>
      <c r="CT7" s="38">
        <v>52.31</v>
      </c>
      <c r="CU7" s="38">
        <v>60.65</v>
      </c>
      <c r="CV7" s="38">
        <v>51.75</v>
      </c>
      <c r="CW7" s="38">
        <v>52.49</v>
      </c>
      <c r="CX7" s="38">
        <v>97.54</v>
      </c>
      <c r="CY7" s="38">
        <v>97.52</v>
      </c>
      <c r="CZ7" s="38">
        <v>97.65</v>
      </c>
      <c r="DA7" s="38">
        <v>97.98</v>
      </c>
      <c r="DB7" s="38">
        <v>98.1</v>
      </c>
      <c r="DC7" s="38">
        <v>84.06</v>
      </c>
      <c r="DD7" s="38">
        <v>84.07</v>
      </c>
      <c r="DE7" s="38">
        <v>84.32</v>
      </c>
      <c r="DF7" s="38">
        <v>84.58</v>
      </c>
      <c r="DG7" s="38">
        <v>84.84</v>
      </c>
      <c r="DH7" s="38">
        <v>85.49</v>
      </c>
      <c r="DI7" s="38">
        <v>9.33</v>
      </c>
      <c r="DJ7" s="38">
        <v>26.29</v>
      </c>
      <c r="DK7" s="38">
        <v>28.51</v>
      </c>
      <c r="DL7" s="38">
        <v>30.37</v>
      </c>
      <c r="DM7" s="38">
        <v>32.549999999999997</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西坂 路子</cp:lastModifiedBy>
  <cp:lastPrinted>2019-02-01T01:29:11Z</cp:lastPrinted>
  <dcterms:created xsi:type="dcterms:W3CDTF">2018-12-03T08:54:46Z</dcterms:created>
  <dcterms:modified xsi:type="dcterms:W3CDTF">2019-02-27T00:17:15Z</dcterms:modified>
  <cp:category/>
</cp:coreProperties>
</file>